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 firstSheet="1" activeTab="5"/>
  </bookViews>
  <sheets>
    <sheet name="INGRESOS I. TRIMESTRE" sheetId="1" r:id="rId1"/>
    <sheet name="GASTOS I. TRIMESTRE" sheetId="2" r:id="rId2"/>
    <sheet name="INGRESOS  II SEMESTRE" sheetId="3" r:id="rId3"/>
    <sheet name="GASTOS II SEMESTRE" sheetId="4" r:id="rId4"/>
    <sheet name="GASTOS III TRIMESTRE " sheetId="5" r:id="rId5"/>
    <sheet name="INGRESOS III TRIMESTRE" sheetId="6" r:id="rId6"/>
  </sheets>
  <calcPr calcId="145621"/>
</workbook>
</file>

<file path=xl/calcChain.xml><?xml version="1.0" encoding="utf-8"?>
<calcChain xmlns="http://schemas.openxmlformats.org/spreadsheetml/2006/main">
  <c r="C19" i="6" l="1"/>
  <c r="D9" i="6"/>
  <c r="E9" i="6"/>
  <c r="F9" i="6"/>
  <c r="G9" i="6"/>
  <c r="H9" i="6"/>
  <c r="I9" i="6"/>
  <c r="J9" i="6"/>
  <c r="K9" i="6"/>
  <c r="L9" i="6"/>
  <c r="M9" i="6"/>
  <c r="N9" i="6"/>
  <c r="C9" i="6"/>
  <c r="N19" i="6"/>
  <c r="N5" i="6" s="1"/>
  <c r="K19" i="6"/>
  <c r="K5" i="6" s="1"/>
  <c r="J19" i="6"/>
  <c r="I19" i="6"/>
  <c r="F19" i="6"/>
  <c r="M19" i="6"/>
  <c r="M5" i="6" s="1"/>
  <c r="L19" i="6"/>
  <c r="H19" i="6"/>
  <c r="G19" i="6"/>
  <c r="G5" i="6" s="1"/>
  <c r="E19" i="6"/>
  <c r="D19" i="6"/>
  <c r="E5" i="6" l="1"/>
  <c r="H5" i="6"/>
  <c r="I5" i="6"/>
  <c r="C5" i="6"/>
  <c r="J5" i="6"/>
  <c r="D5" i="6"/>
  <c r="F5" i="6"/>
  <c r="L5" i="6"/>
  <c r="C25" i="5" l="1"/>
  <c r="D20" i="5"/>
  <c r="E20" i="5"/>
  <c r="F20" i="5"/>
  <c r="G20" i="5"/>
  <c r="H20" i="5"/>
  <c r="I20" i="5"/>
  <c r="J20" i="5"/>
  <c r="K20" i="5"/>
  <c r="L20" i="5"/>
  <c r="M20" i="5"/>
  <c r="N20" i="5"/>
  <c r="O20" i="5"/>
  <c r="C20" i="5"/>
  <c r="D15" i="5"/>
  <c r="E15" i="5"/>
  <c r="F15" i="5"/>
  <c r="G15" i="5"/>
  <c r="H15" i="5"/>
  <c r="I15" i="5"/>
  <c r="J15" i="5"/>
  <c r="K15" i="5"/>
  <c r="L15" i="5"/>
  <c r="M15" i="5"/>
  <c r="N15" i="5"/>
  <c r="O15" i="5"/>
  <c r="C15" i="5"/>
  <c r="D11" i="5"/>
  <c r="E11" i="5"/>
  <c r="F11" i="5"/>
  <c r="G11" i="5"/>
  <c r="H11" i="5"/>
  <c r="I11" i="5"/>
  <c r="J11" i="5"/>
  <c r="K11" i="5"/>
  <c r="L11" i="5"/>
  <c r="M11" i="5"/>
  <c r="N11" i="5"/>
  <c r="O11" i="5"/>
  <c r="C11" i="5"/>
  <c r="C6" i="5"/>
  <c r="C7" i="4"/>
  <c r="J25" i="5"/>
  <c r="F25" i="5"/>
  <c r="N25" i="5"/>
  <c r="K25" i="5"/>
  <c r="N6" i="5"/>
  <c r="M6" i="5"/>
  <c r="J6" i="5"/>
  <c r="I6" i="5"/>
  <c r="F6" i="5"/>
  <c r="E6" i="5"/>
  <c r="K6" i="5"/>
  <c r="E25" i="5" l="1"/>
  <c r="E5" i="5" s="1"/>
  <c r="I25" i="5"/>
  <c r="I5" i="5" s="1"/>
  <c r="M25" i="5"/>
  <c r="M5" i="5" s="1"/>
  <c r="G25" i="5"/>
  <c r="O25" i="5"/>
  <c r="D25" i="5"/>
  <c r="H25" i="5"/>
  <c r="L25" i="5"/>
  <c r="D6" i="5"/>
  <c r="H6" i="5"/>
  <c r="L6" i="5"/>
  <c r="G6" i="5"/>
  <c r="O6" i="5"/>
  <c r="O5" i="5" s="1"/>
  <c r="C5" i="5"/>
  <c r="J5" i="5"/>
  <c r="N5" i="5"/>
  <c r="K5" i="5"/>
  <c r="F5" i="5"/>
  <c r="G5" i="5" l="1"/>
  <c r="H5" i="5"/>
  <c r="D5" i="5"/>
  <c r="L5" i="5"/>
  <c r="D12" i="4" l="1"/>
  <c r="E12" i="4"/>
  <c r="F12" i="4"/>
  <c r="G12" i="4"/>
  <c r="H12" i="4"/>
  <c r="I12" i="4"/>
  <c r="J12" i="4"/>
  <c r="K12" i="4"/>
  <c r="L12" i="4"/>
  <c r="M12" i="4"/>
  <c r="N12" i="4"/>
  <c r="O12" i="4"/>
  <c r="C1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H7" i="4"/>
  <c r="K7" i="4"/>
  <c r="G7" i="4"/>
  <c r="C27" i="4" l="1"/>
  <c r="C6" i="4" s="1"/>
  <c r="G27" i="4"/>
  <c r="K27" i="4"/>
  <c r="K6" i="4" s="1"/>
  <c r="O27" i="4"/>
  <c r="H27" i="4"/>
  <c r="H6" i="4" s="1"/>
  <c r="G6" i="4"/>
  <c r="O7" i="4"/>
  <c r="D27" i="4"/>
  <c r="L27" i="4"/>
  <c r="F27" i="4"/>
  <c r="J27" i="4"/>
  <c r="N27" i="4"/>
  <c r="F7" i="4"/>
  <c r="N7" i="4"/>
  <c r="N6" i="4" s="1"/>
  <c r="E7" i="4"/>
  <c r="M7" i="4"/>
  <c r="E27" i="4"/>
  <c r="I27" i="4"/>
  <c r="I7" i="4"/>
  <c r="J7" i="4"/>
  <c r="D7" i="4"/>
  <c r="L7" i="4"/>
  <c r="M27" i="4"/>
  <c r="J6" i="4" l="1"/>
  <c r="I6" i="4"/>
  <c r="M6" i="4"/>
  <c r="L6" i="4"/>
  <c r="E6" i="4"/>
  <c r="O6" i="4"/>
  <c r="F6" i="4"/>
  <c r="D6" i="4"/>
  <c r="L19" i="3" l="1"/>
  <c r="L5" i="3" s="1"/>
  <c r="J19" i="3"/>
  <c r="J5" i="3" s="1"/>
  <c r="I19" i="3"/>
  <c r="I5" i="3" s="1"/>
  <c r="H19" i="3"/>
  <c r="H5" i="3" s="1"/>
  <c r="F19" i="3"/>
  <c r="F5" i="3" s="1"/>
  <c r="E19" i="3"/>
  <c r="E5" i="3" s="1"/>
  <c r="D19" i="3"/>
  <c r="D5" i="3" s="1"/>
  <c r="N19" i="3"/>
  <c r="N5" i="3" s="1"/>
  <c r="K19" i="3"/>
  <c r="K5" i="3" s="1"/>
  <c r="G19" i="3"/>
  <c r="G5" i="3" s="1"/>
  <c r="C19" i="3"/>
  <c r="C5" i="3" s="1"/>
  <c r="M19" i="3" l="1"/>
  <c r="M5" i="3" s="1"/>
  <c r="G10" i="1"/>
  <c r="H17" i="1"/>
  <c r="G17" i="1"/>
  <c r="H15" i="1" l="1"/>
  <c r="G15" i="1"/>
  <c r="K26" i="2" l="1"/>
  <c r="J26" i="2"/>
  <c r="I26" i="2"/>
  <c r="H26" i="2"/>
  <c r="G26" i="2"/>
  <c r="F26" i="2"/>
  <c r="E26" i="2"/>
  <c r="E5" i="2" s="1"/>
  <c r="D26" i="2"/>
  <c r="C26" i="2"/>
  <c r="K21" i="2"/>
  <c r="J21" i="2"/>
  <c r="I21" i="2"/>
  <c r="H21" i="2"/>
  <c r="G21" i="2"/>
  <c r="F21" i="2"/>
  <c r="E21" i="2"/>
  <c r="D21" i="2"/>
  <c r="C21" i="2"/>
  <c r="K11" i="2"/>
  <c r="K5" i="2" s="1"/>
  <c r="J11" i="2"/>
  <c r="I11" i="2"/>
  <c r="H11" i="2"/>
  <c r="G11" i="2"/>
  <c r="G5" i="2" s="1"/>
  <c r="F11" i="2"/>
  <c r="E11" i="2"/>
  <c r="D11" i="2"/>
  <c r="C11" i="2"/>
  <c r="C5" i="2" s="1"/>
  <c r="K6" i="2"/>
  <c r="J6" i="2"/>
  <c r="I6" i="2"/>
  <c r="I5" i="2" s="1"/>
  <c r="H6" i="2"/>
  <c r="H5" i="2" s="1"/>
  <c r="G6" i="2"/>
  <c r="F6" i="2"/>
  <c r="E6" i="2"/>
  <c r="D6" i="2"/>
  <c r="D5" i="2" s="1"/>
  <c r="C6" i="2"/>
  <c r="F5" i="2" l="1"/>
  <c r="J5" i="2"/>
  <c r="J19" i="1" l="1"/>
  <c r="I19" i="1"/>
  <c r="H19" i="1"/>
  <c r="H5" i="1" s="1"/>
  <c r="G19" i="1"/>
  <c r="G5" i="1" s="1"/>
  <c r="F19" i="1"/>
  <c r="F5" i="1" s="1"/>
  <c r="E19" i="1"/>
  <c r="E5" i="1" s="1"/>
  <c r="D19" i="1"/>
  <c r="C19" i="1"/>
  <c r="C5" i="1" s="1"/>
  <c r="J5" i="1"/>
  <c r="I5" i="1"/>
  <c r="D5" i="1"/>
</calcChain>
</file>

<file path=xl/sharedStrings.xml><?xml version="1.0" encoding="utf-8"?>
<sst xmlns="http://schemas.openxmlformats.org/spreadsheetml/2006/main" count="194" uniqueCount="82">
  <si>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</si>
  <si>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</si>
  <si>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</si>
  <si>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</si>
  <si>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</si>
  <si>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</si>
  <si>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</si>
  <si>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</si>
  <si>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</si>
  <si>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</si>
  <si>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</si>
  <si>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</si>
  <si>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</si>
  <si>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</si>
  <si>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</si>
  <si>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</si>
  <si>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</si>
  <si>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</si>
  <si>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</si>
  <si>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 xml:space="preserve">PRESUPUESTO INICIAL </t>
  </si>
  <si>
    <t>APROPIACION DEFINITIVA</t>
  </si>
  <si>
    <t xml:space="preserve">EJECUCION  ACUMULADA </t>
  </si>
  <si>
    <t xml:space="preserve">SALDO POR EJECUTAR  </t>
  </si>
  <si>
    <t xml:space="preserve">GIROS ACUMULADO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</si>
  <si>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</si>
  <si>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</si>
  <si>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</si>
  <si>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</si>
  <si>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</si>
  <si>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</si>
  <si>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</si>
  <si>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</si>
  <si>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</si>
  <si>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</si>
  <si>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</si>
  <si>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</si>
  <si>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</si>
  <si>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</si>
  <si>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</si>
  <si>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</si>
  <si>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</si>
  <si>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PPTOINICIAL</t>
  </si>
  <si>
    <t>EJECUCION  PRESUPUESTAL  DE  INGRESOS   ENERO  01  AL  31  DE MARZO   DE  2018</t>
  </si>
  <si>
    <t>ADICIONES</t>
  </si>
  <si>
    <t>REDUCCIONES</t>
  </si>
  <si>
    <t>RECURSOS SIN SITUACION DE FONDOS</t>
  </si>
  <si>
    <t>PLAN DEPARTAMENTAL DEL AGUA DEL HUILA</t>
  </si>
  <si>
    <t xml:space="preserve">FONDO  NAL. DE DESASTRES  </t>
  </si>
  <si>
    <t>CREDITOS</t>
  </si>
  <si>
    <t>CONTRCREDITOS</t>
  </si>
  <si>
    <t xml:space="preserve">GASTOS GENERALES </t>
  </si>
  <si>
    <t>BANCO DE PRUEBAS DE MEDIDORES (Utilidades 2014)</t>
  </si>
  <si>
    <t xml:space="preserve">FONDO NAL DE GESTION DEL RIESGO </t>
  </si>
  <si>
    <t xml:space="preserve">DISPONIBILIDAD FINAL </t>
  </si>
  <si>
    <t>EJECUCION PRESUPUESTAL DE  GASTOS   ENERO A  MARZO 31  DE  2018</t>
  </si>
  <si>
    <t>EJECUCION  PRESUPUESTAL  DE  INGRESOS  ABRIL   A   JUNIO  DE  2018</t>
  </si>
  <si>
    <t xml:space="preserve">APROPIACION  INICIAL  </t>
  </si>
  <si>
    <t xml:space="preserve">CAUSACION ENERO  A MARZO </t>
  </si>
  <si>
    <t xml:space="preserve">CAUSACION ABRIL A  JUNIO  </t>
  </si>
  <si>
    <t xml:space="preserve">RECAUDOS  ENERO  A MARZO </t>
  </si>
  <si>
    <t xml:space="preserve">RECAUDOS  ABRIL A  JUNIO  </t>
  </si>
  <si>
    <t xml:space="preserve">PLAN DEPARTAMENTAL DEL AGUA DEL HUILA </t>
  </si>
  <si>
    <t>EJECUCION PRESUPUESTAL DE  GASTOS    ABRIL  01  A   JUNIO   30    DE  2018</t>
  </si>
  <si>
    <t>CONTRACREDITOS</t>
  </si>
  <si>
    <t xml:space="preserve">EJECUCION   ENERO A MARZO </t>
  </si>
  <si>
    <t xml:space="preserve">EJECUCION   ABRIL  A JUNIO </t>
  </si>
  <si>
    <t xml:space="preserve">EJECUCION   ACUMULADA </t>
  </si>
  <si>
    <t xml:space="preserve">GIRO   ENERO A  MARZO  </t>
  </si>
  <si>
    <t xml:space="preserve">GIRO   ABRIL A JUNIO  </t>
  </si>
  <si>
    <t xml:space="preserve">GIRO    ACUMULADO  </t>
  </si>
  <si>
    <t>AGUAS DEL HUILA S.A. E.S.P.</t>
  </si>
  <si>
    <t>EJECUCION PRESUPUESTAL DE GASTOS JULIO A SEPTIEMBRE DE 2018</t>
  </si>
  <si>
    <t xml:space="preserve">EJECUCION   ENERO A JUNIO </t>
  </si>
  <si>
    <t>EJECUCION JULIO A SEPT.</t>
  </si>
  <si>
    <t xml:space="preserve">GIRO ENERO A JUNIO </t>
  </si>
  <si>
    <t>GIRO JULIO A SEPT.</t>
  </si>
  <si>
    <t>EJECUCION PRESUPUESTAL DE INGRESOS  JULIO A SEPTIEMBRE DE 2018</t>
  </si>
  <si>
    <t xml:space="preserve">CAUSACION ENERO  A JUNIO  </t>
  </si>
  <si>
    <t xml:space="preserve">CAUSACION  JULIO  A SEPTIEMBRE  </t>
  </si>
  <si>
    <t xml:space="preserve">RECAUDOS  ENERO  A JUNIO  </t>
  </si>
  <si>
    <t>RECAUDOS  JULIO A SEPTIEMBRE</t>
  </si>
  <si>
    <t>PLAN  DEPARTAMENTAL DEL AGUA DEL 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</si>
</sst>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4" fontId="4" fillId="2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5" fillId="4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6" fillId="5" borderId="1" xfId="0" quotePrefix="1" applyFont="1" applyFill="1" applyBorder="1"/>
    <xf numFmtId="4" fontId="6" fillId="5" borderId="1" xfId="0" applyNumberFormat="1" applyFont="1" applyFill="1" applyBorder="1"/>
    <xf numFmtId="0" fontId="6" fillId="5" borderId="0" xfId="0" applyFont="1" applyFill="1" applyBorder="1"/>
    <xf numFmtId="0" fontId="1" fillId="5" borderId="0" xfId="0" applyFont="1" applyFill="1"/>
    <xf numFmtId="0" fontId="3" fillId="0" borderId="2" xfId="0" applyFont="1" applyFill="1" applyBorder="1"/>
    <xf numFmtId="4" fontId="3" fillId="0" borderId="2" xfId="0" applyNumberFormat="1" applyFont="1" applyFill="1" applyBorder="1"/>
    <xf numFmtId="0" fontId="3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center" vertical="justify"/>
    </xf>
    <xf numFmtId="4" fontId="1" fillId="2" borderId="1" xfId="0" applyNumberFormat="1" applyFont="1" applyFill="1" applyBorder="1" applyAlignment="1">
      <alignment horizontal="center" vertical="justify"/>
    </xf>
    <xf numFmtId="4" fontId="4" fillId="6" borderId="1" xfId="0" applyNumberFormat="1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0" fontId="4" fillId="8" borderId="1" xfId="0" applyFont="1" applyFill="1" applyBorder="1"/>
    <xf numFmtId="4" fontId="4" fillId="8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1" fillId="5" borderId="2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 applyFill="1" applyBorder="1"/>
    <xf numFmtId="4" fontId="7" fillId="0" borderId="1" xfId="0" applyNumberFormat="1" applyFont="1" applyFill="1" applyBorder="1"/>
    <xf numFmtId="0" fontId="7" fillId="0" borderId="1" xfId="0" applyFont="1" applyFill="1" applyBorder="1"/>
    <xf numFmtId="0" fontId="5" fillId="0" borderId="0" xfId="0" applyFont="1"/>
    <xf numFmtId="0" fontId="7" fillId="0" borderId="0" xfId="0" applyFont="1" applyFill="1"/>
    <xf numFmtId="0" fontId="4" fillId="8" borderId="0" xfId="0" applyFont="1" applyFill="1" applyBorder="1"/>
    <xf numFmtId="4" fontId="4" fillId="0" borderId="0" xfId="0" applyNumberFormat="1" applyFont="1" applyFill="1" applyBorder="1"/>
    <xf numFmtId="0" fontId="4" fillId="8" borderId="0" xfId="0" applyFont="1" applyFill="1"/>
    <xf numFmtId="0" fontId="1" fillId="5" borderId="0" xfId="0" applyFont="1" applyFill="1" applyBorder="1"/>
    <xf numFmtId="0" fontId="5" fillId="5" borderId="0" xfId="0" applyFont="1" applyFill="1"/>
    <xf numFmtId="0" fontId="0" fillId="0" borderId="0" xfId="0" applyBorder="1"/>
    <xf numFmtId="0" fontId="7" fillId="0" borderId="1" xfId="0" applyFont="1" applyBorder="1"/>
    <xf numFmtId="4" fontId="7" fillId="0" borderId="1" xfId="0" applyNumberFormat="1" applyFont="1" applyBorder="1"/>
    <xf numFmtId="4" fontId="9" fillId="0" borderId="0" xfId="0" applyNumberFormat="1" applyFont="1" applyFill="1" applyBorder="1"/>
    <xf numFmtId="0" fontId="0" fillId="0" borderId="0" xfId="0" applyFont="1" applyBorder="1"/>
    <xf numFmtId="0" fontId="4" fillId="2" borderId="3" xfId="0" applyFont="1" applyFill="1" applyBorder="1" applyAlignment="1">
      <alignment horizontal="left" vertical="justify"/>
    </xf>
    <xf numFmtId="0" fontId="4" fillId="2" borderId="3" xfId="0" applyFont="1" applyFill="1" applyBorder="1" applyAlignment="1">
      <alignment vertical="justify"/>
    </xf>
    <xf numFmtId="4" fontId="4" fillId="2" borderId="3" xfId="0" applyNumberFormat="1" applyFont="1" applyFill="1" applyBorder="1" applyAlignment="1">
      <alignment horizontal="center" vertical="justify"/>
    </xf>
    <xf numFmtId="4" fontId="4" fillId="3" borderId="3" xfId="0" applyNumberFormat="1" applyFont="1" applyFill="1" applyBorder="1" applyAlignment="1">
      <alignment horizontal="center" vertical="justify"/>
    </xf>
    <xf numFmtId="0" fontId="0" fillId="0" borderId="1" xfId="0" quotePrefix="1" applyFill="1" applyBorder="1"/>
    <xf numFmtId="4" fontId="0" fillId="0" borderId="1" xfId="0" applyNumberFormat="1" applyFill="1" applyBorder="1"/>
    <xf numFmtId="0" fontId="5" fillId="5" borderId="1" xfId="0" applyFont="1" applyFill="1" applyBorder="1"/>
    <xf numFmtId="4" fontId="5" fillId="5" borderId="1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4" fontId="10" fillId="0" borderId="0" xfId="0" applyNumberFormat="1" applyFont="1"/>
    <xf numFmtId="4" fontId="0" fillId="0" borderId="0" xfId="0" applyNumberFormat="1" applyBorder="1"/>
    <xf numFmtId="4" fontId="1" fillId="2" borderId="1" xfId="0" applyNumberFormat="1" applyFont="1" applyFill="1" applyBorder="1" applyAlignment="1">
      <alignment vertical="top"/>
    </xf>
    <xf numFmtId="0" fontId="6" fillId="0" borderId="0" xfId="0" applyFont="1"/>
    <xf numFmtId="0" fontId="0" fillId="5" borderId="0" xfId="0" applyFill="1"/>
    <xf numFmtId="0" fontId="3" fillId="0" borderId="0" xfId="0" applyFont="1" applyBorder="1"/>
    <xf numFmtId="4" fontId="11" fillId="0" borderId="0" xfId="0" applyNumberFormat="1" applyFont="1" applyFill="1" applyBorder="1"/>
    <xf numFmtId="0" fontId="6" fillId="5" borderId="1" xfId="0" quotePrefix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12" fillId="0" borderId="0" xfId="0" applyFont="1" applyAlignment="1">
      <alignment horizontal="left"/>
    </xf>
    <xf numFmtId="0" fontId="12" fillId="0" borderId="0" xfId="0" applyFont="1"/>
    <xf numFmtId="4" fontId="12" fillId="0" borderId="0" xfId="0" applyNumberFormat="1" applyFont="1"/>
    <xf numFmtId="0" fontId="12" fillId="0" borderId="0" xfId="0" applyFont="1" applyFill="1" applyBorder="1"/>
    <xf numFmtId="0" fontId="13" fillId="2" borderId="1" xfId="0" applyFont="1" applyFill="1" applyBorder="1" applyAlignment="1">
      <alignment horizontal="left" vertical="justify"/>
    </xf>
    <xf numFmtId="0" fontId="4" fillId="2" borderId="1" xfId="0" applyFont="1" applyFill="1" applyBorder="1" applyAlignment="1">
      <alignment horizontal="center" vertical="justify"/>
    </xf>
    <xf numFmtId="4" fontId="4" fillId="9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2" borderId="4" xfId="0" applyNumberFormat="1" applyFont="1" applyFill="1" applyBorder="1" applyAlignment="1">
      <alignment horizontal="center" vertical="justify"/>
    </xf>
    <xf numFmtId="4" fontId="0" fillId="0" borderId="0" xfId="0" applyNumberFormat="1" applyFill="1" applyBorder="1"/>
    <xf numFmtId="0" fontId="1" fillId="0" borderId="4" xfId="0" applyFont="1" applyFill="1" applyBorder="1"/>
    <xf numFmtId="0" fontId="1" fillId="0" borderId="1" xfId="0" applyFont="1" applyFill="1" applyBorder="1"/>
    <xf numFmtId="0" fontId="6" fillId="5" borderId="4" xfId="0" applyFont="1" applyFill="1" applyBorder="1"/>
    <xf numFmtId="0" fontId="6" fillId="5" borderId="1" xfId="0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5" borderId="2" xfId="0" applyFont="1" applyFill="1" applyBorder="1"/>
    <xf numFmtId="4" fontId="6" fillId="5" borderId="2" xfId="0" applyNumberFormat="1" applyFont="1" applyFill="1" applyBorder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vertical="justify"/>
    </xf>
    <xf numFmtId="4" fontId="4" fillId="10" borderId="1" xfId="0" applyNumberFormat="1" applyFont="1" applyFill="1" applyBorder="1" applyAlignment="1">
      <alignment horizontal="center" vertical="justify"/>
    </xf>
    <xf numFmtId="0" fontId="5" fillId="0" borderId="2" xfId="0" applyFont="1" applyFill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15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5" fillId="0" borderId="0" xfId="0" applyFont="1"/>
    <xf numFmtId="4" fontId="2" fillId="0" borderId="0" xfId="0" applyNumberFormat="1" applyFont="1" applyAlignment="1">
      <alignment horizontal="center"/>
    </xf>
    <xf numFmtId="0" fontId="17" fillId="2" borderId="1" xfId="0" applyFont="1" applyFill="1" applyBorder="1" applyAlignment="1">
      <alignment horizontal="center" vertical="justify"/>
    </xf>
    <xf numFmtId="4" fontId="17" fillId="2" borderId="1" xfId="0" applyNumberFormat="1" applyFont="1" applyFill="1" applyBorder="1" applyAlignment="1">
      <alignment horizontal="center" vertical="justify"/>
    </xf>
    <xf numFmtId="4" fontId="2" fillId="2" borderId="1" xfId="0" applyNumberFormat="1" applyFont="1" applyFill="1" applyBorder="1" applyAlignment="1">
      <alignment horizontal="center" vertical="justify"/>
    </xf>
    <xf numFmtId="4" fontId="2" fillId="10" borderId="1" xfId="0" applyNumberFormat="1" applyFont="1" applyFill="1" applyBorder="1" applyAlignment="1">
      <alignment horizontal="center" vertical="justify"/>
    </xf>
    <xf numFmtId="4" fontId="2" fillId="3" borderId="1" xfId="0" applyNumberFormat="1" applyFont="1" applyFill="1" applyBorder="1" applyAlignment="1">
      <alignment horizontal="center" vertical="justify"/>
    </xf>
    <xf numFmtId="4" fontId="16" fillId="11" borderId="0" xfId="0" applyNumberFormat="1" applyFont="1" applyFill="1"/>
    <xf numFmtId="0" fontId="16" fillId="11" borderId="0" xfId="0" applyFont="1" applyFill="1"/>
    <xf numFmtId="4" fontId="17" fillId="0" borderId="0" xfId="0" applyNumberFormat="1" applyFont="1"/>
    <xf numFmtId="0" fontId="17" fillId="0" borderId="0" xfId="0" applyFont="1"/>
    <xf numFmtId="4" fontId="7" fillId="0" borderId="2" xfId="1" applyNumberFormat="1" applyFont="1" applyFill="1" applyBorder="1"/>
    <xf numFmtId="3" fontId="7" fillId="0" borderId="2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4" fontId="5" fillId="11" borderId="1" xfId="0" applyNumberFormat="1" applyFont="1" applyFill="1" applyBorder="1"/>
    <xf numFmtId="4" fontId="7" fillId="0" borderId="1" xfId="1" applyNumberFormat="1" applyFont="1" applyFill="1" applyBorder="1"/>
    <xf numFmtId="4" fontId="5" fillId="0" borderId="1" xfId="1" applyNumberFormat="1" applyFont="1" applyFill="1" applyBorder="1"/>
    <xf numFmtId="0" fontId="7" fillId="0" borderId="0" xfId="0" applyFont="1" applyFill="1" applyBorder="1"/>
    <xf numFmtId="4" fontId="7" fillId="0" borderId="0" xfId="1" applyNumberFormat="1" applyFont="1" applyFill="1" applyBorder="1"/>
    <xf numFmtId="4" fontId="16" fillId="0" borderId="0" xfId="0" applyNumberFormat="1" applyFont="1" applyBorder="1"/>
    <xf numFmtId="0" fontId="16" fillId="0" borderId="0" xfId="0" applyFont="1" applyBorder="1"/>
    <xf numFmtId="4" fontId="16" fillId="0" borderId="0" xfId="1" applyNumberFormat="1" applyFont="1"/>
    <xf numFmtId="0" fontId="7" fillId="11" borderId="2" xfId="0" applyFont="1" applyFill="1" applyBorder="1"/>
    <xf numFmtId="4" fontId="7" fillId="11" borderId="2" xfId="0" applyNumberFormat="1" applyFont="1" applyFill="1" applyBorder="1"/>
    <xf numFmtId="0" fontId="18" fillId="0" borderId="0" xfId="0" applyFont="1" applyAlignment="1">
      <alignment horizontal="center"/>
    </xf>
    <xf numFmtId="4" fontId="19" fillId="0" borderId="0" xfId="0" applyNumberFormat="1" applyFont="1"/>
    <xf numFmtId="4" fontId="1" fillId="5" borderId="2" xfId="0" applyNumberFormat="1" applyFont="1" applyFill="1" applyBorder="1"/>
    <xf numFmtId="0" fontId="20" fillId="8" borderId="1" xfId="0" applyFont="1" applyFill="1" applyBorder="1"/>
    <xf numFmtId="4" fontId="20" fillId="12" borderId="1" xfId="0" applyNumberFormat="1" applyFont="1" applyFill="1" applyBorder="1"/>
    <xf numFmtId="4" fontId="20" fillId="4" borderId="1" xfId="0" applyNumberFormat="1" applyFont="1" applyFill="1" applyBorder="1"/>
    <xf numFmtId="4" fontId="17" fillId="2" borderId="1" xfId="0" applyNumberFormat="1" applyFont="1" applyFill="1" applyBorder="1" applyAlignment="1">
      <alignment horizontal="center" vertical="top" wrapText="1"/>
    </xf>
    <xf numFmtId="10" fontId="1" fillId="0" borderId="0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0" fillId="5" borderId="2" xfId="0" applyFill="1" applyBorder="1"/>
    <xf numFmtId="4" fontId="0" fillId="5" borderId="2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C30" sqref="C30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6" customWidth="1"/>
    <col min="4" max="4" width="16.28515625" customWidth="1"/>
    <col min="5" max="5" width="14" customWidth="1"/>
    <col min="6" max="6" width="16.140625" customWidth="1"/>
    <col min="7" max="7" width="17.140625" customWidth="1"/>
    <col min="8" max="8" width="16.28515625" customWidth="1"/>
    <col min="9" max="9" width="16.7109375" customWidth="1"/>
    <col min="10" max="10" width="14" customWidth="1"/>
    <col min="11" max="11" width="17" customWidth="1"/>
    <col min="12" max="12" width="13.7109375" bestFit="1" customWidth="1"/>
  </cols>
  <sheetData>
    <row r="1" spans="1:12" ht="21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2" ht="19.5" customHeight="1" x14ac:dyDescent="0.25">
      <c r="A2" s="97" t="s">
        <v>42</v>
      </c>
      <c r="B2" s="97"/>
      <c r="C2" s="97"/>
      <c r="D2" s="97"/>
      <c r="E2" s="97"/>
      <c r="F2" s="97"/>
      <c r="G2" s="97"/>
      <c r="H2" s="97"/>
      <c r="I2" s="97"/>
      <c r="J2" s="97"/>
    </row>
    <row r="3" spans="1:12" x14ac:dyDescent="0.25">
      <c r="A3" s="1"/>
      <c r="C3" s="2"/>
      <c r="D3" s="2"/>
      <c r="E3" s="2"/>
      <c r="F3" s="2"/>
      <c r="G3" s="2"/>
      <c r="H3" s="2"/>
      <c r="I3" s="2"/>
      <c r="J3" s="2"/>
    </row>
    <row r="4" spans="1:12" ht="27" customHeight="1" x14ac:dyDescent="0.25">
      <c r="A4" s="49" t="s">
        <v>1</v>
      </c>
      <c r="B4" s="50" t="s">
        <v>2</v>
      </c>
      <c r="C4" s="51" t="s">
        <v>41</v>
      </c>
      <c r="D4" s="51" t="s">
        <v>43</v>
      </c>
      <c r="E4" s="51" t="s">
        <v>44</v>
      </c>
      <c r="F4" s="51" t="s">
        <v>3</v>
      </c>
      <c r="G4" s="51" t="s">
        <v>4</v>
      </c>
      <c r="H4" s="52" t="s">
        <v>5</v>
      </c>
      <c r="I4" s="51" t="s">
        <v>6</v>
      </c>
      <c r="J4" s="51" t="s">
        <v>7</v>
      </c>
    </row>
    <row r="5" spans="1:12" s="7" customFormat="1" ht="14.25" customHeight="1" x14ac:dyDescent="0.25">
      <c r="A5" s="5">
        <v>1</v>
      </c>
      <c r="B5" s="5" t="s">
        <v>8</v>
      </c>
      <c r="C5" s="6">
        <f t="shared" ref="C5:J5" si="0">+C7+C9+C15+C19</f>
        <v>60901600459</v>
      </c>
      <c r="D5" s="6">
        <f t="shared" si="0"/>
        <v>7285695965.0400105</v>
      </c>
      <c r="E5" s="6">
        <f t="shared" si="0"/>
        <v>352007580.25001001</v>
      </c>
      <c r="F5" s="6">
        <f t="shared" si="0"/>
        <v>67835288843.790001</v>
      </c>
      <c r="G5" s="6">
        <f t="shared" si="0"/>
        <v>38999816973.670013</v>
      </c>
      <c r="H5" s="6">
        <f t="shared" si="0"/>
        <v>38191433071.670013</v>
      </c>
      <c r="I5" s="6">
        <f t="shared" si="0"/>
        <v>28835471870.119987</v>
      </c>
      <c r="J5" s="6">
        <f t="shared" si="0"/>
        <v>808383901.99999905</v>
      </c>
    </row>
    <row r="6" spans="1:12" s="7" customFormat="1" ht="18.75" customHeight="1" x14ac:dyDescent="0.25">
      <c r="A6" s="8"/>
      <c r="B6" s="8"/>
      <c r="C6" s="9"/>
      <c r="D6" s="9"/>
      <c r="E6" s="9"/>
      <c r="F6" s="9"/>
      <c r="G6" s="9"/>
      <c r="H6" s="9"/>
      <c r="I6" s="9"/>
      <c r="J6" s="9"/>
      <c r="L6" s="34"/>
    </row>
    <row r="7" spans="1:12" s="12" customFormat="1" ht="14.25" customHeight="1" x14ac:dyDescent="0.2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19309958726.040001</v>
      </c>
      <c r="I7" s="11">
        <v>0</v>
      </c>
      <c r="J7" s="11">
        <v>0</v>
      </c>
    </row>
    <row r="8" spans="1:12" ht="11.25" customHeight="1" x14ac:dyDescent="0.25">
      <c r="A8" s="53"/>
      <c r="B8" s="53"/>
      <c r="C8" s="54"/>
      <c r="D8" s="54"/>
      <c r="E8" s="54"/>
      <c r="F8" s="54"/>
      <c r="G8" s="54"/>
      <c r="H8" s="54"/>
      <c r="I8" s="54"/>
      <c r="J8" s="54"/>
      <c r="K8" s="2"/>
    </row>
    <row r="9" spans="1:12" s="37" customFormat="1" ht="12.75" x14ac:dyDescent="0.2">
      <c r="A9" s="29">
        <v>2</v>
      </c>
      <c r="B9" s="29" t="s">
        <v>11</v>
      </c>
      <c r="C9" s="30">
        <v>17893392402</v>
      </c>
      <c r="D9" s="30">
        <v>386851600</v>
      </c>
      <c r="E9" s="30">
        <v>352007580.25</v>
      </c>
      <c r="F9" s="30">
        <v>17928236421.75</v>
      </c>
      <c r="G9" s="30">
        <v>2975035470.749999</v>
      </c>
      <c r="H9" s="30">
        <v>2166651568.75</v>
      </c>
      <c r="I9" s="30">
        <v>14953200951</v>
      </c>
      <c r="J9" s="30">
        <v>808383901.99999905</v>
      </c>
    </row>
    <row r="10" spans="1:12" s="32" customFormat="1" ht="12.75" x14ac:dyDescent="0.2">
      <c r="A10" s="27">
        <v>21</v>
      </c>
      <c r="B10" s="27" t="s">
        <v>12</v>
      </c>
      <c r="C10" s="28">
        <v>14574159664</v>
      </c>
      <c r="D10" s="28">
        <v>9.9999999999999995E-7</v>
      </c>
      <c r="E10" s="28">
        <v>9.9999999999999995E-7</v>
      </c>
      <c r="F10" s="28">
        <v>14574159664</v>
      </c>
      <c r="G10" s="28">
        <f>1864549276+400988</f>
        <v>1864950264</v>
      </c>
      <c r="H10" s="28">
        <v>1351737936</v>
      </c>
      <c r="I10" s="28">
        <v>12709610388.000002</v>
      </c>
      <c r="J10" s="28">
        <v>512811339.99999881</v>
      </c>
    </row>
    <row r="11" spans="1:12" s="32" customFormat="1" ht="12.75" x14ac:dyDescent="0.2">
      <c r="A11" s="27">
        <v>22</v>
      </c>
      <c r="B11" s="27" t="s">
        <v>13</v>
      </c>
      <c r="C11" s="28">
        <v>7127241</v>
      </c>
      <c r="D11" s="28">
        <v>9.9999999999999995E-7</v>
      </c>
      <c r="E11" s="28">
        <v>9.9999999999999995E-7</v>
      </c>
      <c r="F11" s="28">
        <v>7127241</v>
      </c>
      <c r="G11" s="28">
        <v>2033890.000001</v>
      </c>
      <c r="H11" s="28">
        <v>1446066.000001</v>
      </c>
      <c r="I11" s="28">
        <v>5093350.9999989998</v>
      </c>
      <c r="J11" s="28">
        <v>587824</v>
      </c>
    </row>
    <row r="12" spans="1:12" s="32" customFormat="1" ht="12.75" x14ac:dyDescent="0.2">
      <c r="A12" s="27">
        <v>23</v>
      </c>
      <c r="B12" s="27" t="s">
        <v>14</v>
      </c>
      <c r="C12" s="28">
        <v>2496913400</v>
      </c>
      <c r="D12" s="28">
        <v>9.9999999999999995E-7</v>
      </c>
      <c r="E12" s="28">
        <v>9.9999999999999995E-7</v>
      </c>
      <c r="F12" s="28">
        <v>2496913400</v>
      </c>
      <c r="G12" s="28">
        <v>258015200.00000101</v>
      </c>
      <c r="H12" s="28">
        <v>258015200.00000101</v>
      </c>
      <c r="I12" s="28">
        <v>2238898199.999999</v>
      </c>
      <c r="J12" s="28">
        <v>0</v>
      </c>
    </row>
    <row r="13" spans="1:12" s="32" customFormat="1" ht="12.75" x14ac:dyDescent="0.2">
      <c r="A13" s="27">
        <v>24</v>
      </c>
      <c r="B13" s="27" t="s">
        <v>15</v>
      </c>
      <c r="C13" s="28">
        <v>815192097</v>
      </c>
      <c r="D13" s="28">
        <v>386851600</v>
      </c>
      <c r="E13" s="28">
        <v>352007580.25</v>
      </c>
      <c r="F13" s="28">
        <v>850036116.75</v>
      </c>
      <c r="G13" s="28">
        <v>850036116.75000095</v>
      </c>
      <c r="H13" s="28">
        <v>555452366.75000095</v>
      </c>
      <c r="I13" s="28">
        <v>-9.5367431640625E-7</v>
      </c>
      <c r="J13" s="28">
        <v>294583750</v>
      </c>
    </row>
    <row r="14" spans="1:12" s="37" customFormat="1" ht="12.75" x14ac:dyDescent="0.2">
      <c r="A14" s="27"/>
      <c r="B14" s="27"/>
      <c r="C14" s="28"/>
      <c r="D14" s="28"/>
      <c r="E14" s="28"/>
      <c r="F14" s="28"/>
      <c r="G14" s="28"/>
      <c r="H14" s="28"/>
      <c r="I14" s="28"/>
      <c r="J14" s="28"/>
    </row>
    <row r="15" spans="1:12" s="37" customFormat="1" ht="12.75" x14ac:dyDescent="0.2">
      <c r="A15" s="29">
        <v>3</v>
      </c>
      <c r="B15" s="29" t="s">
        <v>16</v>
      </c>
      <c r="C15" s="30">
        <v>15388191</v>
      </c>
      <c r="D15" s="30">
        <v>9.9999999999999995E-7</v>
      </c>
      <c r="E15" s="30">
        <v>9.9999999999999995E-7</v>
      </c>
      <c r="F15" s="30">
        <v>15388191</v>
      </c>
      <c r="G15" s="30">
        <f>+G17</f>
        <v>3258093.9800010002</v>
      </c>
      <c r="H15" s="30">
        <f>+H17</f>
        <v>3258093.9800010002</v>
      </c>
      <c r="I15" s="30">
        <v>12130097.019996999</v>
      </c>
      <c r="J15" s="30">
        <v>0</v>
      </c>
    </row>
    <row r="16" spans="1:12" s="32" customFormat="1" ht="12.75" x14ac:dyDescent="0.2">
      <c r="A16" s="27">
        <v>31</v>
      </c>
      <c r="B16" s="27" t="s">
        <v>17</v>
      </c>
      <c r="C16" s="28">
        <v>1000</v>
      </c>
      <c r="D16" s="28">
        <v>9.9999999999999995E-7</v>
      </c>
      <c r="E16" s="28">
        <v>9.9999999999999995E-7</v>
      </c>
      <c r="F16" s="28">
        <v>1000</v>
      </c>
      <c r="G16" s="28">
        <v>1.9999999999999999E-6</v>
      </c>
      <c r="H16" s="28">
        <v>1.9999999999999999E-6</v>
      </c>
      <c r="I16" s="28">
        <v>999.99999800000001</v>
      </c>
      <c r="J16" s="28">
        <v>0</v>
      </c>
    </row>
    <row r="17" spans="1:10" s="32" customFormat="1" ht="12.75" x14ac:dyDescent="0.2">
      <c r="A17" s="27">
        <v>32</v>
      </c>
      <c r="B17" s="27" t="s">
        <v>18</v>
      </c>
      <c r="C17" s="28">
        <v>15387191</v>
      </c>
      <c r="D17" s="28">
        <v>9.9999999999999995E-7</v>
      </c>
      <c r="E17" s="28">
        <v>9.9999999999999995E-7</v>
      </c>
      <c r="F17" s="28">
        <v>15387191</v>
      </c>
      <c r="G17" s="28">
        <f>3258093.980001</f>
        <v>3258093.9800010002</v>
      </c>
      <c r="H17" s="28">
        <f>3258093.980001</f>
        <v>3258093.9800010002</v>
      </c>
      <c r="I17" s="28">
        <v>12129097.019998999</v>
      </c>
      <c r="J17" s="28">
        <v>0</v>
      </c>
    </row>
    <row r="18" spans="1:10" s="38" customFormat="1" ht="12.75" x14ac:dyDescent="0.2">
      <c r="A18" s="36"/>
      <c r="B18" s="36"/>
      <c r="C18" s="35"/>
      <c r="D18" s="35"/>
      <c r="E18" s="35"/>
      <c r="F18" s="35"/>
      <c r="G18" s="35"/>
      <c r="H18" s="35"/>
      <c r="I18" s="35"/>
      <c r="J18" s="35"/>
    </row>
    <row r="19" spans="1:10" s="38" customFormat="1" ht="12.75" x14ac:dyDescent="0.2">
      <c r="A19" s="55">
        <v>5</v>
      </c>
      <c r="B19" s="55" t="s">
        <v>45</v>
      </c>
      <c r="C19" s="56">
        <f t="shared" ref="C19:J19" si="1">+C20+C21</f>
        <v>30581705505</v>
      </c>
      <c r="D19" s="56">
        <f t="shared" si="1"/>
        <v>9.0000000000000002E-6</v>
      </c>
      <c r="E19" s="56">
        <f t="shared" si="1"/>
        <v>9.0000000000000002E-6</v>
      </c>
      <c r="F19" s="56">
        <f t="shared" si="1"/>
        <v>30581705505</v>
      </c>
      <c r="G19" s="56">
        <f t="shared" si="1"/>
        <v>16711564682.900009</v>
      </c>
      <c r="H19" s="56">
        <f t="shared" si="1"/>
        <v>16711564682.900009</v>
      </c>
      <c r="I19" s="56">
        <f t="shared" si="1"/>
        <v>13870140822.099991</v>
      </c>
      <c r="J19" s="56">
        <f t="shared" si="1"/>
        <v>0</v>
      </c>
    </row>
    <row r="20" spans="1:10" s="38" customFormat="1" ht="12.75" x14ac:dyDescent="0.2">
      <c r="A20" s="57">
        <v>510</v>
      </c>
      <c r="B20" s="57" t="s">
        <v>46</v>
      </c>
      <c r="C20" s="58">
        <v>24761705505</v>
      </c>
      <c r="D20" s="58">
        <v>7.9999999999999996E-6</v>
      </c>
      <c r="E20" s="58">
        <v>7.9999999999999996E-6</v>
      </c>
      <c r="F20" s="58">
        <v>24761705505</v>
      </c>
      <c r="G20" s="58">
        <v>11272312347.900009</v>
      </c>
      <c r="H20" s="58">
        <v>11272312347.900009</v>
      </c>
      <c r="I20" s="58">
        <v>13489393157.099991</v>
      </c>
      <c r="J20" s="58">
        <v>0</v>
      </c>
    </row>
    <row r="21" spans="1:10" s="17" customFormat="1" x14ac:dyDescent="0.25">
      <c r="A21" s="27">
        <v>52</v>
      </c>
      <c r="B21" s="27" t="s">
        <v>47</v>
      </c>
      <c r="C21" s="28">
        <v>5820000000</v>
      </c>
      <c r="D21" s="28">
        <v>9.9999999999999995E-7</v>
      </c>
      <c r="E21" s="28">
        <v>9.9999999999999995E-7</v>
      </c>
      <c r="F21" s="28">
        <v>5820000000</v>
      </c>
      <c r="G21" s="28">
        <v>5439252335.000001</v>
      </c>
      <c r="H21" s="28">
        <v>5439252335.000001</v>
      </c>
      <c r="I21" s="28">
        <v>380747664.99999905</v>
      </c>
      <c r="J21" s="28">
        <v>0</v>
      </c>
    </row>
    <row r="22" spans="1:10" x14ac:dyDescent="0.25">
      <c r="F22" s="2"/>
    </row>
    <row r="23" spans="1:10" x14ac:dyDescent="0.25">
      <c r="C23" s="2"/>
      <c r="F23" s="2"/>
      <c r="G23" s="2"/>
      <c r="H23" s="2"/>
      <c r="I23" s="2"/>
      <c r="J23" s="2"/>
    </row>
    <row r="24" spans="1:10" x14ac:dyDescent="0.25">
      <c r="F24" s="2"/>
      <c r="G24" s="2"/>
      <c r="I24" s="2"/>
    </row>
    <row r="25" spans="1:10" x14ac:dyDescent="0.25">
      <c r="F25" s="2"/>
      <c r="G25" s="2"/>
      <c r="H25" s="2"/>
    </row>
    <row r="26" spans="1:10" x14ac:dyDescent="0.25">
      <c r="F26" s="2"/>
    </row>
    <row r="27" spans="1:10" x14ac:dyDescent="0.25">
      <c r="F27" s="2"/>
    </row>
    <row r="28" spans="1:10" x14ac:dyDescent="0.25">
      <c r="F28" s="2"/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opLeftCell="A7" workbookViewId="0">
      <selection activeCell="D31" sqref="D31"/>
    </sheetView>
  </sheetViews>
  <sheetFormatPr baseColWidth="10" defaultRowHeight="15" x14ac:dyDescent="0.25"/>
  <cols>
    <col min="1" max="1" width="7.85546875" style="32" customWidth="1"/>
    <col min="2" max="2" width="34" style="32" customWidth="1"/>
    <col min="3" max="3" width="17" style="33" customWidth="1"/>
    <col min="4" max="4" width="15.85546875" style="33" customWidth="1"/>
    <col min="5" max="5" width="14.5703125" style="33" customWidth="1"/>
    <col min="6" max="6" width="11" style="33" customWidth="1"/>
    <col min="7" max="7" width="10.85546875" style="33" customWidth="1"/>
    <col min="8" max="8" width="16.42578125" style="33" customWidth="1"/>
    <col min="9" max="9" width="16" style="33" customWidth="1"/>
    <col min="10" max="10" width="16.42578125" style="33" customWidth="1"/>
    <col min="11" max="11" width="15.28515625" style="33" customWidth="1"/>
    <col min="13" max="13" width="15.28515625" customWidth="1"/>
    <col min="14" max="14" width="11.7109375" bestFit="1" customWidth="1"/>
  </cols>
  <sheetData>
    <row r="1" spans="1:22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18" x14ac:dyDescent="0.25">
      <c r="A2" s="98" t="s">
        <v>54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x14ac:dyDescent="0.25">
      <c r="A3" s="1"/>
      <c r="B3"/>
      <c r="C3" s="2"/>
      <c r="D3" s="2"/>
      <c r="E3" s="59"/>
      <c r="F3" s="2"/>
      <c r="G3" s="2"/>
      <c r="H3" s="2"/>
      <c r="I3" s="2"/>
      <c r="J3" s="2"/>
      <c r="K3"/>
      <c r="L3" s="44"/>
      <c r="M3" s="60"/>
      <c r="N3" s="44"/>
      <c r="O3" s="44"/>
      <c r="P3" s="44"/>
      <c r="Q3" s="44"/>
      <c r="R3" s="44"/>
      <c r="S3" s="44"/>
      <c r="T3" s="44"/>
      <c r="U3" s="44"/>
      <c r="V3" s="44"/>
    </row>
    <row r="4" spans="1:22" ht="30" x14ac:dyDescent="0.25">
      <c r="A4" s="18" t="s">
        <v>1</v>
      </c>
      <c r="B4" s="19" t="s">
        <v>2</v>
      </c>
      <c r="C4" s="20" t="s">
        <v>19</v>
      </c>
      <c r="D4" s="20" t="s">
        <v>43</v>
      </c>
      <c r="E4" s="61" t="s">
        <v>44</v>
      </c>
      <c r="F4" s="20" t="s">
        <v>48</v>
      </c>
      <c r="G4" s="20" t="s">
        <v>49</v>
      </c>
      <c r="H4" s="4" t="s">
        <v>20</v>
      </c>
      <c r="I4" s="21" t="s">
        <v>21</v>
      </c>
      <c r="J4" s="20" t="s">
        <v>22</v>
      </c>
      <c r="K4" s="22" t="s">
        <v>23</v>
      </c>
      <c r="L4" s="44"/>
      <c r="M4" s="60"/>
      <c r="N4" s="44"/>
      <c r="O4" s="44"/>
      <c r="P4" s="44"/>
      <c r="Q4" s="44"/>
      <c r="R4" s="44"/>
      <c r="S4" s="44"/>
      <c r="T4" s="44"/>
      <c r="U4" s="44"/>
      <c r="V4" s="44"/>
    </row>
    <row r="5" spans="1:22" s="41" customFormat="1" ht="18" customHeight="1" x14ac:dyDescent="0.2">
      <c r="A5" s="23">
        <v>0</v>
      </c>
      <c r="B5" s="23" t="s">
        <v>24</v>
      </c>
      <c r="C5" s="24">
        <f t="shared" ref="C5:K5" si="0">+C6+C11+C15+C21+C26+C30</f>
        <v>60901600459</v>
      </c>
      <c r="D5" s="24">
        <f t="shared" si="0"/>
        <v>7285695965.0400009</v>
      </c>
      <c r="E5" s="24">
        <f t="shared" si="0"/>
        <v>352007580.25</v>
      </c>
      <c r="F5" s="24">
        <f t="shared" si="0"/>
        <v>0</v>
      </c>
      <c r="G5" s="24">
        <f t="shared" si="0"/>
        <v>0</v>
      </c>
      <c r="H5" s="24">
        <f t="shared" si="0"/>
        <v>67835288843.790001</v>
      </c>
      <c r="I5" s="24">
        <f t="shared" si="0"/>
        <v>27485846044.25</v>
      </c>
      <c r="J5" s="24">
        <f t="shared" si="0"/>
        <v>40349442799.540001</v>
      </c>
      <c r="K5" s="24">
        <f t="shared" si="0"/>
        <v>5105652380.2199993</v>
      </c>
      <c r="L5" s="39"/>
      <c r="M5" s="40"/>
      <c r="N5" s="39"/>
      <c r="O5" s="39"/>
      <c r="P5" s="39"/>
      <c r="Q5" s="39"/>
      <c r="R5" s="39"/>
      <c r="S5" s="39"/>
      <c r="T5" s="39"/>
      <c r="U5" s="39"/>
      <c r="V5" s="39"/>
    </row>
    <row r="6" spans="1:22" s="13" customFormat="1" ht="16.5" customHeight="1" x14ac:dyDescent="0.25">
      <c r="A6" s="25">
        <v>5</v>
      </c>
      <c r="B6" s="25" t="s">
        <v>25</v>
      </c>
      <c r="C6" s="26">
        <f t="shared" ref="C6:K6" si="1">+C7+C8+C9</f>
        <v>8130395720</v>
      </c>
      <c r="D6" s="26">
        <f t="shared" si="1"/>
        <v>0</v>
      </c>
      <c r="E6" s="26">
        <f t="shared" si="1"/>
        <v>0</v>
      </c>
      <c r="F6" s="26">
        <f t="shared" si="1"/>
        <v>0</v>
      </c>
      <c r="G6" s="26">
        <f t="shared" si="1"/>
        <v>0</v>
      </c>
      <c r="H6" s="26">
        <f t="shared" si="1"/>
        <v>8130395720</v>
      </c>
      <c r="I6" s="26">
        <f t="shared" si="1"/>
        <v>3287894905.5099998</v>
      </c>
      <c r="J6" s="26">
        <f t="shared" si="1"/>
        <v>4842500814.4899998</v>
      </c>
      <c r="K6" s="26">
        <f t="shared" si="1"/>
        <v>1239298185.51</v>
      </c>
      <c r="L6" s="42"/>
      <c r="M6" s="40"/>
      <c r="N6" s="42"/>
      <c r="O6" s="42"/>
      <c r="P6" s="42"/>
      <c r="Q6" s="42"/>
      <c r="R6" s="42"/>
      <c r="S6" s="42"/>
      <c r="T6" s="42"/>
      <c r="U6" s="42"/>
      <c r="V6" s="42"/>
    </row>
    <row r="7" spans="1:22" s="16" customFormat="1" ht="12" x14ac:dyDescent="0.2">
      <c r="A7" s="14">
        <v>51</v>
      </c>
      <c r="B7" s="15" t="s">
        <v>26</v>
      </c>
      <c r="C7" s="15">
        <v>5157436222</v>
      </c>
      <c r="D7" s="15">
        <v>0</v>
      </c>
      <c r="E7" s="15">
        <v>0</v>
      </c>
      <c r="F7" s="15">
        <v>0</v>
      </c>
      <c r="G7" s="15">
        <v>0</v>
      </c>
      <c r="H7" s="15">
        <v>5157436222</v>
      </c>
      <c r="I7" s="15">
        <v>1960260909</v>
      </c>
      <c r="J7" s="15">
        <v>3197175313</v>
      </c>
      <c r="K7" s="15">
        <v>663771962</v>
      </c>
      <c r="L7" s="64"/>
      <c r="M7" s="65"/>
      <c r="N7" s="64"/>
      <c r="O7" s="64"/>
      <c r="P7" s="64"/>
      <c r="Q7" s="64"/>
      <c r="R7" s="64"/>
    </row>
    <row r="8" spans="1:22" s="16" customFormat="1" ht="12" x14ac:dyDescent="0.2">
      <c r="A8" s="14">
        <v>52</v>
      </c>
      <c r="B8" s="14" t="s">
        <v>50</v>
      </c>
      <c r="C8" s="15">
        <v>2325358276</v>
      </c>
      <c r="D8" s="15">
        <v>0</v>
      </c>
      <c r="E8" s="15">
        <v>0</v>
      </c>
      <c r="F8" s="15">
        <v>0</v>
      </c>
      <c r="G8" s="15">
        <v>0</v>
      </c>
      <c r="H8" s="15">
        <v>2325358276</v>
      </c>
      <c r="I8" s="15">
        <v>1040538611.03</v>
      </c>
      <c r="J8" s="15">
        <v>1284819664.97</v>
      </c>
      <c r="K8" s="15">
        <v>288430838.02999997</v>
      </c>
    </row>
    <row r="9" spans="1:22" s="16" customFormat="1" ht="12" x14ac:dyDescent="0.2">
      <c r="A9" s="14">
        <v>53</v>
      </c>
      <c r="B9" s="14" t="s">
        <v>27</v>
      </c>
      <c r="C9" s="15">
        <v>647601222</v>
      </c>
      <c r="D9" s="15">
        <v>0</v>
      </c>
      <c r="E9" s="15">
        <v>0</v>
      </c>
      <c r="F9" s="15">
        <v>0</v>
      </c>
      <c r="G9" s="15">
        <v>0</v>
      </c>
      <c r="H9" s="15">
        <v>647601222</v>
      </c>
      <c r="I9" s="15">
        <v>287095385.48000002</v>
      </c>
      <c r="J9" s="15">
        <v>360505836.51999998</v>
      </c>
      <c r="K9" s="15">
        <v>287095385.48000002</v>
      </c>
    </row>
    <row r="10" spans="1:22" s="62" customFormat="1" ht="13.5" customHeight="1" x14ac:dyDescent="0.2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</row>
    <row r="11" spans="1:22" s="62" customFormat="1" ht="15.75" customHeight="1" x14ac:dyDescent="0.2">
      <c r="A11" s="29">
        <v>6</v>
      </c>
      <c r="B11" s="29" t="s">
        <v>28</v>
      </c>
      <c r="C11" s="30">
        <f>+C12+C13</f>
        <v>5867740284</v>
      </c>
      <c r="D11" s="30">
        <f t="shared" ref="D11:K11" si="2">+D12+D13</f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5867740284</v>
      </c>
      <c r="I11" s="30">
        <f t="shared" si="2"/>
        <v>1245852829</v>
      </c>
      <c r="J11" s="30">
        <f t="shared" si="2"/>
        <v>4621887455</v>
      </c>
      <c r="K11" s="30">
        <f t="shared" si="2"/>
        <v>101437750</v>
      </c>
    </row>
    <row r="12" spans="1:22" s="32" customFormat="1" ht="12.75" x14ac:dyDescent="0.2">
      <c r="A12" s="27">
        <v>611</v>
      </c>
      <c r="B12" s="27" t="s">
        <v>29</v>
      </c>
      <c r="C12" s="28">
        <v>5611945066</v>
      </c>
      <c r="D12" s="28">
        <v>0</v>
      </c>
      <c r="E12" s="28">
        <v>0</v>
      </c>
      <c r="F12" s="28">
        <v>0</v>
      </c>
      <c r="G12" s="28">
        <v>0</v>
      </c>
      <c r="H12" s="28">
        <v>5611945066</v>
      </c>
      <c r="I12" s="28">
        <v>1138564965</v>
      </c>
      <c r="J12" s="28">
        <v>4473380101</v>
      </c>
      <c r="K12" s="28">
        <v>101437750</v>
      </c>
    </row>
    <row r="13" spans="1:22" s="32" customFormat="1" ht="12.75" x14ac:dyDescent="0.2">
      <c r="A13" s="27">
        <v>611</v>
      </c>
      <c r="B13" s="27" t="s">
        <v>30</v>
      </c>
      <c r="C13" s="28">
        <v>255795218</v>
      </c>
      <c r="D13" s="28">
        <v>0</v>
      </c>
      <c r="E13" s="28">
        <v>0</v>
      </c>
      <c r="F13" s="28">
        <v>0</v>
      </c>
      <c r="G13" s="28">
        <v>0</v>
      </c>
      <c r="H13" s="28">
        <v>255795218</v>
      </c>
      <c r="I13" s="28">
        <v>107287864</v>
      </c>
      <c r="J13" s="28">
        <v>148507354</v>
      </c>
      <c r="K13" s="28">
        <v>0</v>
      </c>
    </row>
    <row r="14" spans="1:22" s="62" customFormat="1" ht="13.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</row>
    <row r="15" spans="1:22" s="43" customFormat="1" ht="16.5" customHeight="1" x14ac:dyDescent="0.2">
      <c r="A15" s="29">
        <v>7</v>
      </c>
      <c r="B15" s="29" t="s">
        <v>31</v>
      </c>
      <c r="C15" s="30">
        <v>3095452492</v>
      </c>
      <c r="D15" s="30">
        <v>0</v>
      </c>
      <c r="E15" s="30">
        <v>0</v>
      </c>
      <c r="F15" s="30">
        <v>0</v>
      </c>
      <c r="G15" s="30">
        <v>0</v>
      </c>
      <c r="H15" s="30">
        <v>3095452492</v>
      </c>
      <c r="I15" s="30">
        <v>28279129</v>
      </c>
      <c r="J15" s="30">
        <v>3067173363</v>
      </c>
      <c r="K15" s="30">
        <v>1030100</v>
      </c>
    </row>
    <row r="16" spans="1:22" s="16" customFormat="1" ht="13.5" customHeight="1" x14ac:dyDescent="0.2">
      <c r="A16" s="27">
        <v>711</v>
      </c>
      <c r="B16" s="27" t="s">
        <v>32</v>
      </c>
      <c r="C16" s="28">
        <v>160000000</v>
      </c>
      <c r="D16" s="28">
        <v>0</v>
      </c>
      <c r="E16" s="28">
        <v>0</v>
      </c>
      <c r="F16" s="28">
        <v>0</v>
      </c>
      <c r="G16" s="28">
        <v>0</v>
      </c>
      <c r="H16" s="28">
        <v>160000000</v>
      </c>
      <c r="I16" s="28">
        <v>1030100</v>
      </c>
      <c r="J16" s="28">
        <v>158969900</v>
      </c>
      <c r="K16" s="28">
        <v>1030100</v>
      </c>
    </row>
    <row r="17" spans="1:13" s="32" customFormat="1" ht="13.5" hidden="1" customHeight="1" x14ac:dyDescent="0.2">
      <c r="A17" s="27">
        <v>7113</v>
      </c>
      <c r="B17" s="27" t="s">
        <v>51</v>
      </c>
      <c r="C17" s="28">
        <v>50000000</v>
      </c>
      <c r="D17" s="28">
        <v>0</v>
      </c>
      <c r="E17" s="28">
        <v>0</v>
      </c>
      <c r="F17" s="28">
        <v>0</v>
      </c>
      <c r="G17" s="28">
        <v>0</v>
      </c>
      <c r="H17" s="28">
        <v>50000000</v>
      </c>
      <c r="I17" s="28">
        <v>0</v>
      </c>
      <c r="J17" s="28">
        <v>50000000</v>
      </c>
      <c r="K17" s="28">
        <v>0</v>
      </c>
    </row>
    <row r="18" spans="1:13" s="16" customFormat="1" ht="13.5" customHeight="1" x14ac:dyDescent="0.2">
      <c r="A18" s="27">
        <v>712</v>
      </c>
      <c r="B18" s="27" t="s">
        <v>33</v>
      </c>
      <c r="C18" s="28">
        <v>150000000</v>
      </c>
      <c r="D18" s="28">
        <v>0</v>
      </c>
      <c r="E18" s="28">
        <v>0</v>
      </c>
      <c r="F18" s="28">
        <v>0</v>
      </c>
      <c r="G18" s="28">
        <v>0</v>
      </c>
      <c r="H18" s="28">
        <v>150000000</v>
      </c>
      <c r="I18" s="28">
        <v>0</v>
      </c>
      <c r="J18" s="28">
        <v>150000000</v>
      </c>
      <c r="K18" s="28">
        <v>0</v>
      </c>
    </row>
    <row r="19" spans="1:13" s="17" customFormat="1" x14ac:dyDescent="0.25">
      <c r="A19" s="27">
        <v>713</v>
      </c>
      <c r="B19" s="27" t="s">
        <v>34</v>
      </c>
      <c r="C19" s="28">
        <v>2785452492</v>
      </c>
      <c r="D19" s="28">
        <v>0</v>
      </c>
      <c r="E19" s="28">
        <v>0</v>
      </c>
      <c r="F19" s="28">
        <v>0</v>
      </c>
      <c r="G19" s="28">
        <v>0</v>
      </c>
      <c r="H19" s="28">
        <v>2785452492</v>
      </c>
      <c r="I19" s="28">
        <v>27249029</v>
      </c>
      <c r="J19" s="28">
        <v>2758203463</v>
      </c>
      <c r="K19" s="28">
        <v>0</v>
      </c>
      <c r="L19" s="48"/>
      <c r="M19" s="47"/>
    </row>
    <row r="20" spans="1:13" s="16" customFormat="1" ht="12" x14ac:dyDescent="0.2">
      <c r="A20" s="14"/>
      <c r="B20" s="14"/>
      <c r="C20" s="15"/>
      <c r="D20" s="15"/>
      <c r="E20" s="15"/>
      <c r="F20" s="15"/>
      <c r="G20" s="15"/>
      <c r="H20" s="15"/>
      <c r="I20" s="15"/>
      <c r="J20" s="15"/>
      <c r="K20" s="15"/>
    </row>
    <row r="21" spans="1:13" s="16" customFormat="1" x14ac:dyDescent="0.25">
      <c r="A21" s="31">
        <v>8</v>
      </c>
      <c r="B21" s="31" t="s">
        <v>35</v>
      </c>
      <c r="C21" s="30">
        <f t="shared" ref="C21:K21" si="3">+C22+C23+C24</f>
        <v>13226306458</v>
      </c>
      <c r="D21" s="30">
        <f t="shared" si="3"/>
        <v>6088612075.6400003</v>
      </c>
      <c r="E21" s="30">
        <f t="shared" si="3"/>
        <v>352007580.25</v>
      </c>
      <c r="F21" s="30">
        <f t="shared" si="3"/>
        <v>0</v>
      </c>
      <c r="G21" s="30">
        <f t="shared" si="3"/>
        <v>0</v>
      </c>
      <c r="H21" s="30">
        <f t="shared" si="3"/>
        <v>18962910953.389999</v>
      </c>
      <c r="I21" s="30">
        <f t="shared" si="3"/>
        <v>6212254497.8400002</v>
      </c>
      <c r="J21" s="30">
        <f t="shared" si="3"/>
        <v>12750656455.550003</v>
      </c>
      <c r="K21" s="30">
        <f t="shared" si="3"/>
        <v>1425227323.3899999</v>
      </c>
    </row>
    <row r="22" spans="1:13" s="32" customFormat="1" ht="12.75" x14ac:dyDescent="0.2">
      <c r="A22" s="27">
        <v>81</v>
      </c>
      <c r="B22" s="27" t="s">
        <v>36</v>
      </c>
      <c r="C22" s="28">
        <v>685144234</v>
      </c>
      <c r="D22" s="28">
        <v>1033023233.17</v>
      </c>
      <c r="E22" s="28">
        <v>352007580.25</v>
      </c>
      <c r="F22" s="28">
        <v>0</v>
      </c>
      <c r="G22" s="28">
        <v>0</v>
      </c>
      <c r="H22" s="28">
        <v>1366159886.9200001</v>
      </c>
      <c r="I22" s="28">
        <v>478310316.79000002</v>
      </c>
      <c r="J22" s="28">
        <v>887849570.13000011</v>
      </c>
      <c r="K22" s="28">
        <v>234062599.78999999</v>
      </c>
    </row>
    <row r="23" spans="1:13" s="32" customFormat="1" ht="12.75" x14ac:dyDescent="0.2">
      <c r="A23" s="27">
        <v>82</v>
      </c>
      <c r="B23" s="27" t="s">
        <v>37</v>
      </c>
      <c r="C23" s="28">
        <v>75000000</v>
      </c>
      <c r="D23" s="28">
        <v>527760923</v>
      </c>
      <c r="E23" s="28">
        <v>0</v>
      </c>
      <c r="F23" s="28">
        <v>0</v>
      </c>
      <c r="G23" s="28">
        <v>0</v>
      </c>
      <c r="H23" s="28">
        <v>602760923</v>
      </c>
      <c r="I23" s="28">
        <v>602760923</v>
      </c>
      <c r="J23" s="28">
        <v>0</v>
      </c>
      <c r="K23" s="28">
        <v>172353091</v>
      </c>
    </row>
    <row r="24" spans="1:13" s="32" customFormat="1" ht="12.75" x14ac:dyDescent="0.2">
      <c r="A24" s="27">
        <v>83</v>
      </c>
      <c r="B24" s="27" t="s">
        <v>38</v>
      </c>
      <c r="C24" s="28">
        <v>12466162224</v>
      </c>
      <c r="D24" s="28">
        <v>4527827919.4700003</v>
      </c>
      <c r="E24" s="28">
        <v>0</v>
      </c>
      <c r="F24" s="28">
        <v>0</v>
      </c>
      <c r="G24" s="28">
        <v>0</v>
      </c>
      <c r="H24" s="28">
        <v>16993990143.470001</v>
      </c>
      <c r="I24" s="28">
        <v>5131183258.0500002</v>
      </c>
      <c r="J24" s="28">
        <v>11862806885.420002</v>
      </c>
      <c r="K24" s="28">
        <v>1018811632.6</v>
      </c>
    </row>
    <row r="25" spans="1:13" x14ac:dyDescent="0.25">
      <c r="A25" s="14"/>
      <c r="B25" s="14"/>
      <c r="C25" s="15"/>
      <c r="D25" s="15"/>
      <c r="E25" s="15"/>
      <c r="F25" s="15"/>
      <c r="G25" s="15"/>
      <c r="H25" s="15"/>
      <c r="I25" s="15"/>
      <c r="J25" s="15"/>
      <c r="K25" s="15"/>
    </row>
    <row r="26" spans="1:13" s="63" customFormat="1" x14ac:dyDescent="0.25">
      <c r="A26" s="55">
        <v>10</v>
      </c>
      <c r="B26" s="55" t="s">
        <v>39</v>
      </c>
      <c r="C26" s="56">
        <f t="shared" ref="C26:K26" si="4">+C27+C28</f>
        <v>30581705505</v>
      </c>
      <c r="D26" s="56">
        <f t="shared" si="4"/>
        <v>0</v>
      </c>
      <c r="E26" s="56">
        <f t="shared" si="4"/>
        <v>0</v>
      </c>
      <c r="F26" s="56">
        <f t="shared" si="4"/>
        <v>0</v>
      </c>
      <c r="G26" s="56">
        <f t="shared" si="4"/>
        <v>0</v>
      </c>
      <c r="H26" s="56">
        <f t="shared" si="4"/>
        <v>30581705505</v>
      </c>
      <c r="I26" s="56">
        <f t="shared" si="4"/>
        <v>16711564682.9</v>
      </c>
      <c r="J26" s="56">
        <f t="shared" si="4"/>
        <v>13870140822.1</v>
      </c>
      <c r="K26" s="56">
        <f t="shared" si="4"/>
        <v>2338659021.3199997</v>
      </c>
    </row>
    <row r="27" spans="1:13" s="17" customFormat="1" x14ac:dyDescent="0.25">
      <c r="A27" s="36">
        <v>100</v>
      </c>
      <c r="B27" s="36" t="s">
        <v>40</v>
      </c>
      <c r="C27" s="35">
        <v>24761705505</v>
      </c>
      <c r="D27" s="35">
        <v>0</v>
      </c>
      <c r="E27" s="35">
        <v>0</v>
      </c>
      <c r="F27" s="35">
        <v>0</v>
      </c>
      <c r="G27" s="35">
        <v>0</v>
      </c>
      <c r="H27" s="35">
        <v>24761705505</v>
      </c>
      <c r="I27" s="35">
        <v>11272312347.9</v>
      </c>
      <c r="J27" s="35">
        <v>13489393157.1</v>
      </c>
      <c r="K27" s="35">
        <v>1250808554.3199999</v>
      </c>
    </row>
    <row r="28" spans="1:13" s="17" customFormat="1" x14ac:dyDescent="0.25">
      <c r="A28" s="36">
        <v>100200</v>
      </c>
      <c r="B28" s="36" t="s">
        <v>52</v>
      </c>
      <c r="C28" s="35">
        <v>5820000000</v>
      </c>
      <c r="D28" s="35">
        <v>0</v>
      </c>
      <c r="E28" s="35">
        <v>0</v>
      </c>
      <c r="F28" s="35">
        <v>0</v>
      </c>
      <c r="G28" s="35">
        <v>0</v>
      </c>
      <c r="H28" s="35">
        <v>5820000000</v>
      </c>
      <c r="I28" s="35">
        <v>5439252335</v>
      </c>
      <c r="J28" s="35">
        <v>380747665</v>
      </c>
      <c r="K28" s="35">
        <v>1087850467</v>
      </c>
    </row>
    <row r="29" spans="1:13" x14ac:dyDescent="0.25">
      <c r="A29" s="45"/>
      <c r="B29" s="45"/>
      <c r="C29" s="46"/>
      <c r="D29" s="46"/>
      <c r="E29" s="46"/>
      <c r="F29" s="46"/>
      <c r="G29" s="46"/>
      <c r="H29" s="46"/>
      <c r="I29" s="46"/>
      <c r="J29" s="46"/>
      <c r="K29" s="46"/>
    </row>
    <row r="30" spans="1:13" s="13" customFormat="1" x14ac:dyDescent="0.25">
      <c r="A30" s="55">
        <v>94</v>
      </c>
      <c r="B30" s="55" t="s">
        <v>53</v>
      </c>
      <c r="C30" s="56">
        <v>0</v>
      </c>
      <c r="D30" s="56">
        <v>1197083889.4000001</v>
      </c>
      <c r="E30" s="56">
        <v>0</v>
      </c>
      <c r="F30" s="56">
        <v>0</v>
      </c>
      <c r="G30" s="56">
        <v>0</v>
      </c>
      <c r="H30" s="56">
        <v>1197083889.4000001</v>
      </c>
      <c r="I30" s="56">
        <v>0</v>
      </c>
      <c r="J30" s="56">
        <v>1197083889.4000001</v>
      </c>
      <c r="K30" s="56">
        <v>0</v>
      </c>
    </row>
    <row r="31" spans="1:13" x14ac:dyDescent="0.25">
      <c r="A31" s="16"/>
      <c r="B31" s="16"/>
      <c r="C31" s="3"/>
      <c r="D31" s="3"/>
      <c r="E31" s="3"/>
      <c r="F31" s="3"/>
      <c r="G31" s="3"/>
      <c r="H31" s="3"/>
      <c r="I31" s="3"/>
      <c r="J31" s="3"/>
      <c r="K31" s="3"/>
    </row>
    <row r="32" spans="1:13" x14ac:dyDescent="0.25">
      <c r="A32" s="16"/>
      <c r="B32" s="16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16"/>
      <c r="B33" s="16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16"/>
      <c r="B34" s="16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6"/>
      <c r="B35" s="16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6"/>
      <c r="B36" s="16"/>
      <c r="C36" s="3"/>
      <c r="D36" s="3"/>
      <c r="E36" s="3"/>
      <c r="F36" s="3"/>
      <c r="G36" s="3"/>
      <c r="H36" s="3"/>
      <c r="I36" s="3"/>
      <c r="J36" s="3"/>
      <c r="K36" s="3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workbookViewId="0">
      <selection activeCell="C9" sqref="C9"/>
    </sheetView>
  </sheetViews>
  <sheetFormatPr baseColWidth="10" defaultRowHeight="15" x14ac:dyDescent="0.25"/>
  <cols>
    <col min="1" max="1" width="8.7109375" customWidth="1"/>
    <col min="2" max="2" width="25.140625" customWidth="1"/>
    <col min="3" max="3" width="16.28515625" customWidth="1"/>
    <col min="4" max="4" width="17.42578125" customWidth="1"/>
    <col min="5" max="5" width="14.42578125" customWidth="1"/>
    <col min="6" max="6" width="16.7109375" customWidth="1"/>
    <col min="7" max="7" width="17.140625" customWidth="1"/>
    <col min="8" max="8" width="16.7109375" customWidth="1"/>
    <col min="9" max="9" width="17" customWidth="1"/>
    <col min="10" max="10" width="16.140625" customWidth="1"/>
    <col min="11" max="11" width="16" customWidth="1"/>
    <col min="12" max="12" width="16.42578125" customWidth="1"/>
    <col min="13" max="13" width="18" customWidth="1"/>
    <col min="14" max="14" width="14.5703125" customWidth="1"/>
  </cols>
  <sheetData>
    <row r="1" spans="1:41" ht="21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</row>
    <row r="2" spans="1:41" ht="18" customHeight="1" x14ac:dyDescent="0.25">
      <c r="A2" s="97" t="s">
        <v>55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</row>
    <row r="3" spans="1:41" s="70" customFormat="1" ht="19.5" customHeight="1" x14ac:dyDescent="0.2">
      <c r="A3" s="69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</row>
    <row r="4" spans="1:41" ht="36.75" customHeight="1" x14ac:dyDescent="0.25">
      <c r="A4" s="73" t="s">
        <v>1</v>
      </c>
      <c r="B4" s="74" t="s">
        <v>2</v>
      </c>
      <c r="C4" s="4" t="s">
        <v>56</v>
      </c>
      <c r="D4" s="4" t="s">
        <v>43</v>
      </c>
      <c r="E4" s="4" t="s">
        <v>44</v>
      </c>
      <c r="F4" s="4" t="s">
        <v>3</v>
      </c>
      <c r="G4" s="75" t="s">
        <v>57</v>
      </c>
      <c r="H4" s="75" t="s">
        <v>58</v>
      </c>
      <c r="I4" s="75" t="s">
        <v>4</v>
      </c>
      <c r="J4" s="76" t="s">
        <v>59</v>
      </c>
      <c r="K4" s="76" t="s">
        <v>60</v>
      </c>
      <c r="L4" s="76" t="s">
        <v>5</v>
      </c>
      <c r="M4" s="77" t="s">
        <v>6</v>
      </c>
      <c r="N4" s="4" t="s">
        <v>7</v>
      </c>
      <c r="O4" s="78"/>
      <c r="P4" s="68"/>
      <c r="Q4" s="7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41" s="7" customFormat="1" ht="16.5" customHeight="1" x14ac:dyDescent="0.25">
      <c r="A5" s="5">
        <v>1</v>
      </c>
      <c r="B5" s="5" t="s">
        <v>8</v>
      </c>
      <c r="C5" s="6">
        <f t="shared" ref="C5:N5" si="0">+C7+C9+C15+C19</f>
        <v>60901600459</v>
      </c>
      <c r="D5" s="6">
        <f t="shared" si="0"/>
        <v>101063644148.47</v>
      </c>
      <c r="E5" s="6">
        <f t="shared" si="0"/>
        <v>352007580.25001001</v>
      </c>
      <c r="F5" s="6">
        <f t="shared" si="0"/>
        <v>161613237027.22</v>
      </c>
      <c r="G5" s="6">
        <f t="shared" si="0"/>
        <v>38999816973.670006</v>
      </c>
      <c r="H5" s="6">
        <f t="shared" si="0"/>
        <v>20338267602.970009</v>
      </c>
      <c r="I5" s="6">
        <f t="shared" si="0"/>
        <v>59338084576.640015</v>
      </c>
      <c r="J5" s="6">
        <f t="shared" si="0"/>
        <v>38191433071.670006</v>
      </c>
      <c r="K5" s="6">
        <f t="shared" si="0"/>
        <v>20481022795.570007</v>
      </c>
      <c r="L5" s="6">
        <f t="shared" si="0"/>
        <v>58672455867.240005</v>
      </c>
      <c r="M5" s="6">
        <f t="shared" si="0"/>
        <v>102275152450.58</v>
      </c>
      <c r="N5" s="6">
        <f t="shared" si="0"/>
        <v>665628709.39999962</v>
      </c>
      <c r="P5" s="34"/>
      <c r="Q5" s="34"/>
    </row>
    <row r="6" spans="1:41" s="7" customFormat="1" ht="9" customHeight="1" x14ac:dyDescent="0.25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79"/>
      <c r="N6" s="80"/>
    </row>
    <row r="7" spans="1:41" s="12" customFormat="1" ht="15" customHeight="1" x14ac:dyDescent="0.2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0</v>
      </c>
      <c r="I7" s="11">
        <v>19309958726.040001</v>
      </c>
      <c r="J7" s="11">
        <v>19309958726.040001</v>
      </c>
      <c r="K7" s="11">
        <v>0</v>
      </c>
      <c r="L7" s="11">
        <v>19309958726.040001</v>
      </c>
      <c r="M7" s="81"/>
      <c r="N7" s="82"/>
      <c r="O7" s="83"/>
      <c r="P7" s="84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</row>
    <row r="8" spans="1:41" x14ac:dyDescent="0.25">
      <c r="A8" s="27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41" s="87" customFormat="1" x14ac:dyDescent="0.25">
      <c r="A9" s="85">
        <v>2</v>
      </c>
      <c r="B9" s="85" t="s">
        <v>11</v>
      </c>
      <c r="C9" s="86">
        <v>17893392402</v>
      </c>
      <c r="D9" s="86">
        <v>386851600</v>
      </c>
      <c r="E9" s="86">
        <v>352007580.25</v>
      </c>
      <c r="F9" s="86">
        <v>17928236421.75</v>
      </c>
      <c r="G9" s="86">
        <v>2975035470.749999</v>
      </c>
      <c r="H9" s="86">
        <v>2501754531.4000001</v>
      </c>
      <c r="I9" s="86">
        <v>5476790002.1499996</v>
      </c>
      <c r="J9" s="86">
        <v>2166651568.75</v>
      </c>
      <c r="K9" s="86">
        <v>2644509724</v>
      </c>
      <c r="L9" s="86">
        <v>4811161292.75</v>
      </c>
      <c r="M9" s="86">
        <v>12451446419.6</v>
      </c>
      <c r="N9" s="86">
        <v>665628709.39999962</v>
      </c>
    </row>
    <row r="10" spans="1:41" s="17" customFormat="1" x14ac:dyDescent="0.25">
      <c r="A10" s="14">
        <v>21</v>
      </c>
      <c r="B10" s="14" t="s">
        <v>12</v>
      </c>
      <c r="C10" s="15">
        <v>14574159664</v>
      </c>
      <c r="D10" s="15">
        <v>9.9999999999999995E-7</v>
      </c>
      <c r="E10" s="15">
        <v>9.9999999999999995E-7</v>
      </c>
      <c r="F10" s="15">
        <v>14574159664</v>
      </c>
      <c r="G10" s="15">
        <v>1864549275.9999988</v>
      </c>
      <c r="H10" s="15">
        <v>1963189673</v>
      </c>
      <c r="I10" s="15">
        <v>3827738948.999999</v>
      </c>
      <c r="J10" s="15">
        <v>1351737936</v>
      </c>
      <c r="K10" s="15">
        <v>1883925231</v>
      </c>
      <c r="L10" s="15">
        <v>3235663167</v>
      </c>
      <c r="M10" s="15">
        <v>10746420715</v>
      </c>
      <c r="N10" s="15">
        <v>592075781.99999905</v>
      </c>
    </row>
    <row r="11" spans="1:41" s="17" customFormat="1" x14ac:dyDescent="0.25">
      <c r="A11" s="14">
        <v>22</v>
      </c>
      <c r="B11" s="14" t="s">
        <v>13</v>
      </c>
      <c r="C11" s="15">
        <v>7127241</v>
      </c>
      <c r="D11" s="15">
        <v>9.9999999999999995E-7</v>
      </c>
      <c r="E11" s="15">
        <v>9.9999999999999995E-7</v>
      </c>
      <c r="F11" s="15">
        <v>7127241</v>
      </c>
      <c r="G11" s="15">
        <v>2434878</v>
      </c>
      <c r="H11" s="15">
        <v>8932586</v>
      </c>
      <c r="I11" s="15">
        <v>11367464</v>
      </c>
      <c r="J11" s="15">
        <v>1446066</v>
      </c>
      <c r="K11" s="15">
        <v>8407458</v>
      </c>
      <c r="L11" s="15">
        <v>9853524</v>
      </c>
      <c r="M11" s="15">
        <v>-4240223</v>
      </c>
      <c r="N11" s="15">
        <v>1513940</v>
      </c>
    </row>
    <row r="12" spans="1:41" s="17" customFormat="1" x14ac:dyDescent="0.25">
      <c r="A12" s="14">
        <v>23</v>
      </c>
      <c r="B12" s="14" t="s">
        <v>14</v>
      </c>
      <c r="C12" s="15">
        <v>2496913400</v>
      </c>
      <c r="D12" s="15">
        <v>9.9999999999999995E-7</v>
      </c>
      <c r="E12" s="15">
        <v>9.9999999999999995E-7</v>
      </c>
      <c r="F12" s="15">
        <v>2496913400</v>
      </c>
      <c r="G12" s="15">
        <v>258015200</v>
      </c>
      <c r="H12" s="15">
        <v>529632272.39999998</v>
      </c>
      <c r="I12" s="15">
        <v>787647472.39999998</v>
      </c>
      <c r="J12" s="15">
        <v>258015200</v>
      </c>
      <c r="K12" s="15">
        <v>529632272</v>
      </c>
      <c r="L12" s="15">
        <v>787647472</v>
      </c>
      <c r="M12" s="15">
        <v>1709265927.5999999</v>
      </c>
      <c r="N12" s="15">
        <v>0.39999997615814209</v>
      </c>
    </row>
    <row r="13" spans="1:41" s="17" customFormat="1" x14ac:dyDescent="0.25">
      <c r="A13" s="14">
        <v>24</v>
      </c>
      <c r="B13" s="14" t="s">
        <v>15</v>
      </c>
      <c r="C13" s="15">
        <v>815192097</v>
      </c>
      <c r="D13" s="15">
        <v>386851600</v>
      </c>
      <c r="E13" s="15">
        <v>352007580.25</v>
      </c>
      <c r="F13" s="15">
        <v>850036116.75</v>
      </c>
      <c r="G13" s="15">
        <v>850036116.75</v>
      </c>
      <c r="H13" s="15">
        <v>9.9999999999999995E-7</v>
      </c>
      <c r="I13" s="15">
        <v>850036116.75000095</v>
      </c>
      <c r="J13" s="15">
        <v>555452366.75</v>
      </c>
      <c r="K13" s="15">
        <v>222544763</v>
      </c>
      <c r="L13" s="15">
        <v>777997129.75</v>
      </c>
      <c r="M13" s="15">
        <v>-9.5367431640625E-7</v>
      </c>
      <c r="N13" s="15">
        <v>72038987.000000954</v>
      </c>
    </row>
    <row r="14" spans="1:41" x14ac:dyDescent="0.25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41" x14ac:dyDescent="0.25">
      <c r="A15" s="85">
        <v>3</v>
      </c>
      <c r="B15" s="85" t="s">
        <v>16</v>
      </c>
      <c r="C15" s="86">
        <v>15388191</v>
      </c>
      <c r="D15" s="86">
        <v>9.9999999999999995E-7</v>
      </c>
      <c r="E15" s="86">
        <v>9.9999999999999995E-7</v>
      </c>
      <c r="F15" s="86">
        <v>15388191</v>
      </c>
      <c r="G15" s="86">
        <v>3258093.98</v>
      </c>
      <c r="H15" s="86">
        <v>9624020.5700000003</v>
      </c>
      <c r="I15" s="86">
        <v>12882114.550000001</v>
      </c>
      <c r="J15" s="86">
        <v>3258093.98</v>
      </c>
      <c r="K15" s="86">
        <v>9624020.5700000003</v>
      </c>
      <c r="L15" s="86">
        <v>12882114.550000001</v>
      </c>
      <c r="M15" s="86">
        <v>2506076.4499999993</v>
      </c>
      <c r="N15" s="86">
        <v>0</v>
      </c>
    </row>
    <row r="16" spans="1:41" s="17" customFormat="1" x14ac:dyDescent="0.25">
      <c r="A16" s="14">
        <v>31</v>
      </c>
      <c r="B16" s="14" t="s">
        <v>17</v>
      </c>
      <c r="C16" s="15">
        <v>1000</v>
      </c>
      <c r="D16" s="15">
        <v>9.9999999999999995E-7</v>
      </c>
      <c r="E16" s="15">
        <v>9.9999999999999995E-7</v>
      </c>
      <c r="F16" s="15">
        <v>1000</v>
      </c>
      <c r="G16" s="15">
        <v>9.9999999999999995E-7</v>
      </c>
      <c r="H16" s="15">
        <v>9.9999999999999995E-7</v>
      </c>
      <c r="I16" s="15">
        <v>1.9999999999999999E-6</v>
      </c>
      <c r="J16" s="15">
        <v>9.9999999999999995E-7</v>
      </c>
      <c r="K16" s="15">
        <v>9.9999999999999995E-7</v>
      </c>
      <c r="L16" s="15">
        <v>1.9999999999999999E-6</v>
      </c>
      <c r="M16" s="15">
        <v>999.99999800000001</v>
      </c>
      <c r="N16" s="15">
        <v>0</v>
      </c>
    </row>
    <row r="17" spans="1:14" s="17" customFormat="1" x14ac:dyDescent="0.25">
      <c r="A17" s="14">
        <v>32</v>
      </c>
      <c r="B17" s="14" t="s">
        <v>18</v>
      </c>
      <c r="C17" s="15">
        <v>15387191</v>
      </c>
      <c r="D17" s="15">
        <v>9.9999999999999995E-7</v>
      </c>
      <c r="E17" s="15">
        <v>9.9999999999999995E-7</v>
      </c>
      <c r="F17" s="15">
        <v>15387191</v>
      </c>
      <c r="G17" s="15">
        <v>3258093.98</v>
      </c>
      <c r="H17" s="15">
        <v>9624020.5700000003</v>
      </c>
      <c r="I17" s="15">
        <v>12882114.550000001</v>
      </c>
      <c r="J17" s="15">
        <v>3258093.98</v>
      </c>
      <c r="K17" s="15">
        <v>9624020.5700000003</v>
      </c>
      <c r="L17" s="15">
        <v>12882114.550000001</v>
      </c>
      <c r="M17" s="15">
        <v>2505076.4499999993</v>
      </c>
      <c r="N17" s="15">
        <v>0</v>
      </c>
    </row>
    <row r="18" spans="1:14" x14ac:dyDescent="0.25">
      <c r="A18" s="14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s="87" customFormat="1" x14ac:dyDescent="0.25">
      <c r="A19" s="85">
        <v>5</v>
      </c>
      <c r="B19" s="85" t="s">
        <v>61</v>
      </c>
      <c r="C19" s="86">
        <f t="shared" ref="C19:N19" si="1">+C20+C21</f>
        <v>30581705505</v>
      </c>
      <c r="D19" s="86">
        <f t="shared" si="1"/>
        <v>93777948183.429993</v>
      </c>
      <c r="E19" s="86">
        <f t="shared" si="1"/>
        <v>9.0000000000000002E-6</v>
      </c>
      <c r="F19" s="86">
        <f t="shared" si="1"/>
        <v>124359653688.42999</v>
      </c>
      <c r="G19" s="86">
        <f t="shared" si="1"/>
        <v>16711564682.900003</v>
      </c>
      <c r="H19" s="86">
        <f t="shared" si="1"/>
        <v>17826889051.000008</v>
      </c>
      <c r="I19" s="86">
        <f t="shared" si="1"/>
        <v>34538453733.900009</v>
      </c>
      <c r="J19" s="86">
        <f t="shared" si="1"/>
        <v>16711564682.900003</v>
      </c>
      <c r="K19" s="86">
        <f t="shared" si="1"/>
        <v>17826889051.000008</v>
      </c>
      <c r="L19" s="86">
        <f t="shared" si="1"/>
        <v>34538453733.900009</v>
      </c>
      <c r="M19" s="86">
        <f t="shared" si="1"/>
        <v>89821199954.529999</v>
      </c>
      <c r="N19" s="86">
        <f t="shared" si="1"/>
        <v>0</v>
      </c>
    </row>
    <row r="20" spans="1:14" s="17" customFormat="1" x14ac:dyDescent="0.25">
      <c r="A20" s="14">
        <v>51</v>
      </c>
      <c r="B20" s="14" t="s">
        <v>46</v>
      </c>
      <c r="C20" s="15">
        <v>24761705505</v>
      </c>
      <c r="D20" s="15">
        <v>93777948183.429993</v>
      </c>
      <c r="E20" s="15">
        <v>7.9999999999999996E-6</v>
      </c>
      <c r="F20" s="15">
        <v>118539653688.42999</v>
      </c>
      <c r="G20" s="15">
        <v>11272312347.900003</v>
      </c>
      <c r="H20" s="15">
        <v>17826889051.000008</v>
      </c>
      <c r="I20" s="15">
        <v>29099201398.900009</v>
      </c>
      <c r="J20" s="15">
        <v>11272312347.900003</v>
      </c>
      <c r="K20" s="15">
        <v>17826889051.000008</v>
      </c>
      <c r="L20" s="15">
        <v>29099201398.900009</v>
      </c>
      <c r="M20" s="15">
        <v>89440452289.529999</v>
      </c>
      <c r="N20" s="15">
        <v>0</v>
      </c>
    </row>
    <row r="21" spans="1:14" s="17" customFormat="1" x14ac:dyDescent="0.25">
      <c r="A21" s="14">
        <v>52</v>
      </c>
      <c r="B21" s="14" t="s">
        <v>47</v>
      </c>
      <c r="C21" s="15">
        <v>5820000000</v>
      </c>
      <c r="D21" s="15">
        <v>9.9999999999999995E-7</v>
      </c>
      <c r="E21" s="15">
        <v>9.9999999999999995E-7</v>
      </c>
      <c r="F21" s="15">
        <v>5820000000</v>
      </c>
      <c r="G21" s="15">
        <v>5439252335</v>
      </c>
      <c r="H21" s="15">
        <v>9.9999999999999995E-7</v>
      </c>
      <c r="I21" s="15">
        <v>5439252335.000001</v>
      </c>
      <c r="J21" s="15">
        <v>5439252335</v>
      </c>
      <c r="K21" s="15">
        <v>9.9999999999999995E-7</v>
      </c>
      <c r="L21" s="15">
        <v>5439252335.000001</v>
      </c>
      <c r="M21" s="15">
        <v>380747664.99999905</v>
      </c>
      <c r="N21" s="15">
        <v>0</v>
      </c>
    </row>
    <row r="23" spans="1:14" x14ac:dyDescent="0.25">
      <c r="M23" s="2"/>
    </row>
    <row r="24" spans="1:14" x14ac:dyDescent="0.25">
      <c r="F24" s="3"/>
    </row>
    <row r="25" spans="1:14" x14ac:dyDescent="0.25">
      <c r="F25" s="2"/>
    </row>
  </sheetData>
  <mergeCells count="2">
    <mergeCell ref="A1:N1"/>
    <mergeCell ref="A2:N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G28" sqref="G28"/>
    </sheetView>
  </sheetViews>
  <sheetFormatPr baseColWidth="10" defaultRowHeight="15" x14ac:dyDescent="0.25"/>
  <cols>
    <col min="1" max="1" width="12.7109375" customWidth="1"/>
    <col min="2" max="2" width="32.140625" customWidth="1"/>
    <col min="3" max="3" width="16.140625" customWidth="1"/>
    <col min="4" max="4" width="17" customWidth="1"/>
    <col min="5" max="6" width="15.140625" customWidth="1"/>
    <col min="7" max="7" width="15.85546875" customWidth="1"/>
    <col min="8" max="8" width="17" customWidth="1"/>
    <col min="9" max="9" width="17.140625" customWidth="1"/>
    <col min="10" max="10" width="15.28515625" customWidth="1"/>
    <col min="11" max="11" width="16.5703125" customWidth="1"/>
    <col min="12" max="12" width="17.7109375" customWidth="1"/>
    <col min="13" max="13" width="15.5703125" customWidth="1"/>
    <col min="14" max="14" width="15" customWidth="1"/>
    <col min="15" max="15" width="15.5703125" customWidth="1"/>
  </cols>
  <sheetData>
    <row r="1" spans="1:19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88"/>
    </row>
    <row r="2" spans="1:19" ht="18" x14ac:dyDescent="0.25">
      <c r="A2" s="98" t="s">
        <v>62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R2" s="2"/>
      <c r="S2" s="2"/>
    </row>
    <row r="3" spans="1:19" ht="18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R3" s="2"/>
      <c r="S3" s="2"/>
    </row>
    <row r="4" spans="1:19" s="16" customFormat="1" ht="19.5" customHeight="1" x14ac:dyDescent="0.2">
      <c r="A4" s="8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9" ht="31.5" customHeight="1" x14ac:dyDescent="0.25">
      <c r="A5" s="73" t="s">
        <v>1</v>
      </c>
      <c r="B5" s="90" t="s">
        <v>2</v>
      </c>
      <c r="C5" s="4" t="s">
        <v>41</v>
      </c>
      <c r="D5" s="4" t="s">
        <v>43</v>
      </c>
      <c r="E5" s="4" t="s">
        <v>44</v>
      </c>
      <c r="F5" s="4" t="s">
        <v>48</v>
      </c>
      <c r="G5" s="4" t="s">
        <v>63</v>
      </c>
      <c r="H5" s="4" t="s">
        <v>20</v>
      </c>
      <c r="I5" s="91" t="s">
        <v>64</v>
      </c>
      <c r="J5" s="91" t="s">
        <v>65</v>
      </c>
      <c r="K5" s="91" t="s">
        <v>66</v>
      </c>
      <c r="L5" s="4" t="s">
        <v>6</v>
      </c>
      <c r="M5" s="76" t="s">
        <v>67</v>
      </c>
      <c r="N5" s="76" t="s">
        <v>68</v>
      </c>
      <c r="O5" s="76" t="s">
        <v>69</v>
      </c>
    </row>
    <row r="6" spans="1:19" ht="19.5" customHeight="1" x14ac:dyDescent="0.25">
      <c r="A6" s="23">
        <v>0</v>
      </c>
      <c r="B6" s="23" t="s">
        <v>24</v>
      </c>
      <c r="C6" s="24">
        <f t="shared" ref="C6:O6" si="0">+C7+C12+C17+C22+C27+C31</f>
        <v>60901600459</v>
      </c>
      <c r="D6" s="24">
        <f t="shared" si="0"/>
        <v>101063644148.47</v>
      </c>
      <c r="E6" s="24">
        <f t="shared" si="0"/>
        <v>352007580.25</v>
      </c>
      <c r="F6" s="24">
        <f t="shared" si="0"/>
        <v>9269380932</v>
      </c>
      <c r="G6" s="24">
        <f t="shared" si="0"/>
        <v>-9269380932</v>
      </c>
      <c r="H6" s="24">
        <f t="shared" si="0"/>
        <v>161613237027.22</v>
      </c>
      <c r="I6" s="24">
        <f t="shared" si="0"/>
        <v>27485846044.25</v>
      </c>
      <c r="J6" s="24">
        <f t="shared" si="0"/>
        <v>7204675445.4200001</v>
      </c>
      <c r="K6" s="24">
        <f t="shared" si="0"/>
        <v>34690521489.669998</v>
      </c>
      <c r="L6" s="24">
        <f t="shared" si="0"/>
        <v>126922715537.55002</v>
      </c>
      <c r="M6" s="24">
        <f t="shared" si="0"/>
        <v>5105652380.2199993</v>
      </c>
      <c r="N6" s="24">
        <f t="shared" si="0"/>
        <v>4359234836.4200001</v>
      </c>
      <c r="O6" s="24">
        <f t="shared" si="0"/>
        <v>9464887216.6399994</v>
      </c>
      <c r="Q6" s="2"/>
    </row>
    <row r="7" spans="1:19" x14ac:dyDescent="0.25">
      <c r="A7" s="25">
        <v>5</v>
      </c>
      <c r="B7" s="25" t="s">
        <v>25</v>
      </c>
      <c r="C7" s="26">
        <f>+C8+C9+C10</f>
        <v>8130395720</v>
      </c>
      <c r="D7" s="26">
        <f t="shared" ref="C7:O7" si="1">+D8+D9+D10</f>
        <v>0</v>
      </c>
      <c r="E7" s="26">
        <f t="shared" si="1"/>
        <v>0</v>
      </c>
      <c r="F7" s="26">
        <f t="shared" si="1"/>
        <v>602190648</v>
      </c>
      <c r="G7" s="26">
        <f t="shared" si="1"/>
        <v>-602190648</v>
      </c>
      <c r="H7" s="26">
        <f t="shared" si="1"/>
        <v>8130395720</v>
      </c>
      <c r="I7" s="26">
        <f t="shared" si="1"/>
        <v>3287894905.5099998</v>
      </c>
      <c r="J7" s="26">
        <f t="shared" si="1"/>
        <v>1750077779.4200001</v>
      </c>
      <c r="K7" s="26">
        <f t="shared" si="1"/>
        <v>5037972684.9300003</v>
      </c>
      <c r="L7" s="26">
        <f t="shared" si="1"/>
        <v>3092423035.0700002</v>
      </c>
      <c r="M7" s="26">
        <f t="shared" si="1"/>
        <v>1239298185.51</v>
      </c>
      <c r="N7" s="26">
        <f t="shared" si="1"/>
        <v>1803573665.4200001</v>
      </c>
      <c r="O7" s="26">
        <f t="shared" si="1"/>
        <v>3042871850.9299998</v>
      </c>
      <c r="Q7" s="2"/>
    </row>
    <row r="8" spans="1:19" s="17" customFormat="1" x14ac:dyDescent="0.25">
      <c r="A8" s="27">
        <v>51</v>
      </c>
      <c r="B8" s="28" t="s">
        <v>26</v>
      </c>
      <c r="C8" s="28">
        <v>5157436222</v>
      </c>
      <c r="D8" s="28">
        <v>0</v>
      </c>
      <c r="E8" s="28">
        <v>0</v>
      </c>
      <c r="F8" s="28">
        <v>596000000</v>
      </c>
      <c r="G8" s="28">
        <v>-199000000</v>
      </c>
      <c r="H8" s="28">
        <v>5554436222</v>
      </c>
      <c r="I8" s="28">
        <v>1960260909</v>
      </c>
      <c r="J8" s="28">
        <v>1557566064</v>
      </c>
      <c r="K8" s="28">
        <v>3517826973</v>
      </c>
      <c r="L8" s="28">
        <v>2036609249</v>
      </c>
      <c r="M8" s="28">
        <v>663771962</v>
      </c>
      <c r="N8" s="28">
        <v>1376166544</v>
      </c>
      <c r="O8" s="28">
        <v>2039938506</v>
      </c>
      <c r="P8" s="95"/>
      <c r="Q8" s="95"/>
    </row>
    <row r="9" spans="1:19" s="32" customFormat="1" ht="12.75" x14ac:dyDescent="0.2">
      <c r="A9" s="27">
        <v>52</v>
      </c>
      <c r="B9" s="27" t="s">
        <v>50</v>
      </c>
      <c r="C9" s="28">
        <v>2325358276</v>
      </c>
      <c r="D9" s="28">
        <v>0</v>
      </c>
      <c r="E9" s="28">
        <v>0</v>
      </c>
      <c r="F9" s="28">
        <v>5000000</v>
      </c>
      <c r="G9" s="28">
        <v>-403190648</v>
      </c>
      <c r="H9" s="28">
        <v>1927167628</v>
      </c>
      <c r="I9" s="28">
        <v>1040538611.03</v>
      </c>
      <c r="J9" s="28">
        <v>115268849.73999999</v>
      </c>
      <c r="K9" s="28">
        <v>1155807460.77</v>
      </c>
      <c r="L9" s="28">
        <v>771360167.23000002</v>
      </c>
      <c r="M9" s="28">
        <v>288430838.02999997</v>
      </c>
      <c r="N9" s="28">
        <v>350164255.74000001</v>
      </c>
      <c r="O9" s="28">
        <v>638595093.76999998</v>
      </c>
    </row>
    <row r="10" spans="1:19" s="32" customFormat="1" ht="12.75" x14ac:dyDescent="0.2">
      <c r="A10" s="27">
        <v>53</v>
      </c>
      <c r="B10" s="27" t="s">
        <v>27</v>
      </c>
      <c r="C10" s="28">
        <v>647601222</v>
      </c>
      <c r="D10" s="28">
        <v>0</v>
      </c>
      <c r="E10" s="28">
        <v>0</v>
      </c>
      <c r="F10" s="28">
        <v>1190648</v>
      </c>
      <c r="G10" s="28">
        <v>0</v>
      </c>
      <c r="H10" s="28">
        <v>648791870</v>
      </c>
      <c r="I10" s="28">
        <v>287095385.48000002</v>
      </c>
      <c r="J10" s="28">
        <v>77242865.680000007</v>
      </c>
      <c r="K10" s="28">
        <v>364338251.16000003</v>
      </c>
      <c r="L10" s="28">
        <v>284453618.83999997</v>
      </c>
      <c r="M10" s="28">
        <v>287095385.48000002</v>
      </c>
      <c r="N10" s="28">
        <v>77242865.680000007</v>
      </c>
      <c r="O10" s="28">
        <v>364338251.16000003</v>
      </c>
    </row>
    <row r="11" spans="1:19" s="16" customFormat="1" ht="12" x14ac:dyDescent="0.2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9" x14ac:dyDescent="0.25">
      <c r="A12" s="29">
        <v>6</v>
      </c>
      <c r="B12" s="29" t="s">
        <v>28</v>
      </c>
      <c r="C12" s="30">
        <f>+C13+C14</f>
        <v>5867740284</v>
      </c>
      <c r="D12" s="30">
        <f t="shared" ref="D12:O12" si="2">+D13+D14</f>
        <v>0</v>
      </c>
      <c r="E12" s="30">
        <f t="shared" si="2"/>
        <v>0</v>
      </c>
      <c r="F12" s="30">
        <f t="shared" si="2"/>
        <v>0</v>
      </c>
      <c r="G12" s="30">
        <f t="shared" si="2"/>
        <v>0</v>
      </c>
      <c r="H12" s="30">
        <f t="shared" si="2"/>
        <v>5867740284</v>
      </c>
      <c r="I12" s="30">
        <f t="shared" si="2"/>
        <v>1245852829</v>
      </c>
      <c r="J12" s="30">
        <f t="shared" si="2"/>
        <v>932251312</v>
      </c>
      <c r="K12" s="30">
        <f t="shared" si="2"/>
        <v>2178104141</v>
      </c>
      <c r="L12" s="30">
        <f t="shared" si="2"/>
        <v>3689636143</v>
      </c>
      <c r="M12" s="30">
        <f t="shared" si="2"/>
        <v>101437750</v>
      </c>
      <c r="N12" s="30">
        <f t="shared" si="2"/>
        <v>556741702</v>
      </c>
      <c r="O12" s="30">
        <f t="shared" si="2"/>
        <v>658179452</v>
      </c>
    </row>
    <row r="13" spans="1:19" s="87" customFormat="1" x14ac:dyDescent="0.25">
      <c r="A13" s="92">
        <v>611</v>
      </c>
      <c r="B13" s="92" t="s">
        <v>29</v>
      </c>
      <c r="C13" s="28">
        <v>5611945066</v>
      </c>
      <c r="D13" s="28">
        <v>0</v>
      </c>
      <c r="E13" s="28">
        <v>0</v>
      </c>
      <c r="F13" s="28">
        <v>0</v>
      </c>
      <c r="G13" s="28">
        <v>0</v>
      </c>
      <c r="H13" s="28">
        <v>5611945066</v>
      </c>
      <c r="I13" s="28">
        <v>1138564965</v>
      </c>
      <c r="J13" s="28">
        <v>932251312</v>
      </c>
      <c r="K13" s="28">
        <v>2070816277</v>
      </c>
      <c r="L13" s="28">
        <v>3541128789</v>
      </c>
      <c r="M13" s="28">
        <v>101437750</v>
      </c>
      <c r="N13" s="28">
        <v>549068178</v>
      </c>
      <c r="O13" s="28">
        <v>650505928</v>
      </c>
    </row>
    <row r="14" spans="1:19" s="87" customFormat="1" x14ac:dyDescent="0.25">
      <c r="A14" s="92">
        <v>612</v>
      </c>
      <c r="B14" s="92" t="s">
        <v>30</v>
      </c>
      <c r="C14" s="28">
        <v>255795218</v>
      </c>
      <c r="D14" s="28">
        <v>0</v>
      </c>
      <c r="E14" s="28">
        <v>0</v>
      </c>
      <c r="F14" s="28">
        <v>0</v>
      </c>
      <c r="G14" s="28">
        <v>0</v>
      </c>
      <c r="H14" s="28">
        <v>255795218</v>
      </c>
      <c r="I14" s="28">
        <v>107287864</v>
      </c>
      <c r="J14" s="28">
        <v>0</v>
      </c>
      <c r="K14" s="28">
        <v>107287864</v>
      </c>
      <c r="L14" s="28">
        <v>148507354</v>
      </c>
      <c r="M14" s="28">
        <v>0</v>
      </c>
      <c r="N14" s="28">
        <v>7673524</v>
      </c>
      <c r="O14" s="28">
        <v>7673524</v>
      </c>
    </row>
    <row r="15" spans="1:19" s="16" customFormat="1" ht="12" x14ac:dyDescent="0.2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9" s="16" customFormat="1" ht="12" x14ac:dyDescent="0.2">
      <c r="A16" s="14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s="13" customFormat="1" x14ac:dyDescent="0.25">
      <c r="A17" s="29">
        <v>7</v>
      </c>
      <c r="B17" s="29" t="s">
        <v>31</v>
      </c>
      <c r="C17" s="30">
        <v>3095452492</v>
      </c>
      <c r="D17" s="30">
        <v>0</v>
      </c>
      <c r="E17" s="30">
        <v>0</v>
      </c>
      <c r="F17" s="30">
        <v>0</v>
      </c>
      <c r="G17" s="30">
        <v>0</v>
      </c>
      <c r="H17" s="30">
        <v>3095452492</v>
      </c>
      <c r="I17" s="30">
        <v>28279129</v>
      </c>
      <c r="J17" s="30">
        <v>1500000</v>
      </c>
      <c r="K17" s="30">
        <v>29779129</v>
      </c>
      <c r="L17" s="30">
        <v>3065673363</v>
      </c>
      <c r="M17" s="30">
        <v>1030100</v>
      </c>
      <c r="N17" s="30">
        <v>28749029</v>
      </c>
      <c r="O17" s="30">
        <v>29779129</v>
      </c>
    </row>
    <row r="18" spans="1:15" s="17" customFormat="1" ht="14.25" customHeight="1" x14ac:dyDescent="0.25">
      <c r="A18" s="27">
        <v>711</v>
      </c>
      <c r="B18" s="27" t="s">
        <v>32</v>
      </c>
      <c r="C18" s="28">
        <v>160000000</v>
      </c>
      <c r="D18" s="28">
        <v>0</v>
      </c>
      <c r="E18" s="28">
        <v>0</v>
      </c>
      <c r="F18" s="28">
        <v>0</v>
      </c>
      <c r="G18" s="28">
        <v>0</v>
      </c>
      <c r="H18" s="28">
        <v>160000000</v>
      </c>
      <c r="I18" s="28">
        <v>1030100</v>
      </c>
      <c r="J18" s="28">
        <v>1500000</v>
      </c>
      <c r="K18" s="28">
        <v>2530100</v>
      </c>
      <c r="L18" s="28">
        <v>157469900</v>
      </c>
      <c r="M18" s="28">
        <v>1030100</v>
      </c>
      <c r="N18" s="28">
        <v>1500000</v>
      </c>
      <c r="O18" s="28">
        <v>2530100</v>
      </c>
    </row>
    <row r="19" spans="1:15" s="17" customFormat="1" x14ac:dyDescent="0.25">
      <c r="A19" s="27">
        <v>712</v>
      </c>
      <c r="B19" s="27" t="s">
        <v>33</v>
      </c>
      <c r="C19" s="28">
        <v>150000000</v>
      </c>
      <c r="D19" s="28">
        <v>0</v>
      </c>
      <c r="E19" s="28">
        <v>0</v>
      </c>
      <c r="F19" s="28">
        <v>0</v>
      </c>
      <c r="G19" s="28">
        <v>0</v>
      </c>
      <c r="H19" s="28">
        <v>150000000</v>
      </c>
      <c r="I19" s="28">
        <v>0</v>
      </c>
      <c r="J19" s="28">
        <v>0</v>
      </c>
      <c r="K19" s="28">
        <v>0</v>
      </c>
      <c r="L19" s="28">
        <v>150000000</v>
      </c>
      <c r="M19" s="28">
        <v>0</v>
      </c>
      <c r="N19" s="28">
        <v>0</v>
      </c>
      <c r="O19" s="28">
        <v>0</v>
      </c>
    </row>
    <row r="20" spans="1:15" s="17" customFormat="1" x14ac:dyDescent="0.25">
      <c r="A20" s="27">
        <v>713</v>
      </c>
      <c r="B20" s="27" t="s">
        <v>34</v>
      </c>
      <c r="C20" s="28">
        <v>2785452492</v>
      </c>
      <c r="D20" s="28">
        <v>0</v>
      </c>
      <c r="E20" s="28">
        <v>0</v>
      </c>
      <c r="F20" s="28">
        <v>0</v>
      </c>
      <c r="G20" s="28">
        <v>0</v>
      </c>
      <c r="H20" s="28">
        <v>2785452492</v>
      </c>
      <c r="I20" s="28">
        <v>27249029</v>
      </c>
      <c r="J20" s="28">
        <v>0</v>
      </c>
      <c r="K20" s="28">
        <v>27249029</v>
      </c>
      <c r="L20" s="28">
        <v>2758203463</v>
      </c>
      <c r="M20" s="28">
        <v>0</v>
      </c>
      <c r="N20" s="28">
        <v>27249029</v>
      </c>
      <c r="O20" s="28">
        <v>27249029</v>
      </c>
    </row>
    <row r="21" spans="1:15" s="16" customFormat="1" ht="12" x14ac:dyDescent="0.2">
      <c r="A21" s="14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31">
        <v>8</v>
      </c>
      <c r="B22" s="31" t="s">
        <v>35</v>
      </c>
      <c r="C22" s="30">
        <f t="shared" ref="C22:O22" si="3">+C23+C24+C25</f>
        <v>13226306458</v>
      </c>
      <c r="D22" s="30">
        <f t="shared" si="3"/>
        <v>6088612075.6400003</v>
      </c>
      <c r="E22" s="30">
        <f t="shared" si="3"/>
        <v>352007580.25</v>
      </c>
      <c r="F22" s="30">
        <f t="shared" si="3"/>
        <v>0</v>
      </c>
      <c r="G22" s="30">
        <f t="shared" si="3"/>
        <v>0</v>
      </c>
      <c r="H22" s="30">
        <f t="shared" si="3"/>
        <v>18962910953.389999</v>
      </c>
      <c r="I22" s="30">
        <f t="shared" si="3"/>
        <v>6212254497.8399992</v>
      </c>
      <c r="J22" s="30">
        <f t="shared" si="3"/>
        <v>4386228755</v>
      </c>
      <c r="K22" s="30">
        <f t="shared" si="3"/>
        <v>10598483252.84</v>
      </c>
      <c r="L22" s="30">
        <f t="shared" si="3"/>
        <v>8364427700.5500021</v>
      </c>
      <c r="M22" s="30">
        <f t="shared" si="3"/>
        <v>1425227323.3899999</v>
      </c>
      <c r="N22" s="30">
        <f t="shared" si="3"/>
        <v>1422032713</v>
      </c>
      <c r="O22" s="30">
        <f t="shared" si="3"/>
        <v>2847260036.3899999</v>
      </c>
    </row>
    <row r="23" spans="1:15" s="17" customFormat="1" x14ac:dyDescent="0.25">
      <c r="A23" s="27">
        <v>81</v>
      </c>
      <c r="B23" s="27" t="s">
        <v>36</v>
      </c>
      <c r="C23" s="28">
        <v>685144234</v>
      </c>
      <c r="D23" s="28">
        <v>1033023233.17</v>
      </c>
      <c r="E23" s="28">
        <v>352007580.25</v>
      </c>
      <c r="F23" s="28">
        <v>0</v>
      </c>
      <c r="G23" s="28">
        <v>0</v>
      </c>
      <c r="H23" s="28">
        <v>1366159886.9200001</v>
      </c>
      <c r="I23" s="28">
        <v>478310316.78999996</v>
      </c>
      <c r="J23" s="28">
        <v>64920662</v>
      </c>
      <c r="K23" s="28">
        <v>543230978.78999996</v>
      </c>
      <c r="L23" s="28">
        <v>822928908.13000011</v>
      </c>
      <c r="M23" s="28">
        <v>234062599.78999996</v>
      </c>
      <c r="N23" s="28">
        <v>133645458</v>
      </c>
      <c r="O23" s="28">
        <v>367708057.78999996</v>
      </c>
    </row>
    <row r="24" spans="1:15" s="17" customFormat="1" x14ac:dyDescent="0.25">
      <c r="A24" s="27">
        <v>82</v>
      </c>
      <c r="B24" s="27" t="s">
        <v>37</v>
      </c>
      <c r="C24" s="28">
        <v>75000000</v>
      </c>
      <c r="D24" s="28">
        <v>527760923</v>
      </c>
      <c r="E24" s="28">
        <v>0</v>
      </c>
      <c r="F24" s="28">
        <v>0</v>
      </c>
      <c r="G24" s="28">
        <v>0</v>
      </c>
      <c r="H24" s="28">
        <v>602760923</v>
      </c>
      <c r="I24" s="28">
        <v>602760923</v>
      </c>
      <c r="J24" s="28">
        <v>0</v>
      </c>
      <c r="K24" s="28">
        <v>602760923</v>
      </c>
      <c r="L24" s="28">
        <v>0</v>
      </c>
      <c r="M24" s="28">
        <v>172353091</v>
      </c>
      <c r="N24" s="28">
        <v>176652895</v>
      </c>
      <c r="O24" s="28">
        <v>349005986</v>
      </c>
    </row>
    <row r="25" spans="1:15" s="17" customFormat="1" x14ac:dyDescent="0.25">
      <c r="A25" s="27">
        <v>83</v>
      </c>
      <c r="B25" s="27" t="s">
        <v>38</v>
      </c>
      <c r="C25" s="28">
        <v>12466162224</v>
      </c>
      <c r="D25" s="28">
        <v>4527827919.4700003</v>
      </c>
      <c r="E25" s="28">
        <v>0</v>
      </c>
      <c r="F25" s="28">
        <v>0</v>
      </c>
      <c r="G25" s="28">
        <v>0</v>
      </c>
      <c r="H25" s="28">
        <v>16993990143.470001</v>
      </c>
      <c r="I25" s="28">
        <v>5131183258.0499992</v>
      </c>
      <c r="J25" s="28">
        <v>4321308093</v>
      </c>
      <c r="K25" s="28">
        <v>9452491351.0499992</v>
      </c>
      <c r="L25" s="28">
        <v>7541498792.420002</v>
      </c>
      <c r="M25" s="28">
        <v>1018811632.5999999</v>
      </c>
      <c r="N25" s="28">
        <v>1111734360</v>
      </c>
      <c r="O25" s="28">
        <v>2130545992.5999999</v>
      </c>
    </row>
    <row r="26" spans="1:15" x14ac:dyDescent="0.25">
      <c r="A26" s="93"/>
      <c r="B26" s="93"/>
      <c r="C26" s="94"/>
      <c r="D26" s="93"/>
      <c r="E26" s="94"/>
      <c r="F26" s="93"/>
      <c r="G26" s="93"/>
      <c r="H26" s="93"/>
      <c r="I26" s="93"/>
      <c r="J26" s="93"/>
      <c r="K26" s="93"/>
      <c r="L26" s="93"/>
      <c r="M26" s="93"/>
      <c r="N26" s="93"/>
      <c r="O26" s="93"/>
    </row>
    <row r="27" spans="1:15" s="87" customFormat="1" x14ac:dyDescent="0.25">
      <c r="A27" s="55">
        <v>10</v>
      </c>
      <c r="B27" s="55" t="s">
        <v>39</v>
      </c>
      <c r="C27" s="56">
        <f t="shared" ref="C27:O27" si="4">+C28+C29</f>
        <v>30581705505</v>
      </c>
      <c r="D27" s="56">
        <f t="shared" si="4"/>
        <v>93777948183.430008</v>
      </c>
      <c r="E27" s="56">
        <f t="shared" si="4"/>
        <v>0</v>
      </c>
      <c r="F27" s="56">
        <f t="shared" si="4"/>
        <v>8667190284</v>
      </c>
      <c r="G27" s="56">
        <f t="shared" si="4"/>
        <v>-8667190284</v>
      </c>
      <c r="H27" s="56">
        <f t="shared" si="4"/>
        <v>124359653688.43001</v>
      </c>
      <c r="I27" s="56">
        <f t="shared" si="4"/>
        <v>16711564682.9</v>
      </c>
      <c r="J27" s="56">
        <f t="shared" si="4"/>
        <v>134617599</v>
      </c>
      <c r="K27" s="56">
        <f t="shared" si="4"/>
        <v>16846182281.9</v>
      </c>
      <c r="L27" s="56">
        <f t="shared" si="4"/>
        <v>107513471406.53001</v>
      </c>
      <c r="M27" s="56">
        <f t="shared" si="4"/>
        <v>2338659021.3199997</v>
      </c>
      <c r="N27" s="56">
        <f t="shared" si="4"/>
        <v>548137727</v>
      </c>
      <c r="O27" s="56">
        <f t="shared" si="4"/>
        <v>2886796748.3199997</v>
      </c>
    </row>
    <row r="28" spans="1:15" s="17" customFormat="1" x14ac:dyDescent="0.25">
      <c r="A28" s="36">
        <v>100</v>
      </c>
      <c r="B28" s="36" t="s">
        <v>40</v>
      </c>
      <c r="C28" s="35">
        <v>24761705505</v>
      </c>
      <c r="D28" s="35">
        <v>93777948183.430008</v>
      </c>
      <c r="E28" s="35">
        <v>0</v>
      </c>
      <c r="F28" s="35">
        <v>8667190284</v>
      </c>
      <c r="G28" s="35">
        <v>-8667190284</v>
      </c>
      <c r="H28" s="35">
        <v>118539653688.43001</v>
      </c>
      <c r="I28" s="35">
        <v>11272312347.9</v>
      </c>
      <c r="J28" s="35">
        <v>134617599</v>
      </c>
      <c r="K28" s="35">
        <v>11406929946.9</v>
      </c>
      <c r="L28" s="35">
        <v>107132723741.53001</v>
      </c>
      <c r="M28" s="35">
        <v>1250808554.3199999</v>
      </c>
      <c r="N28" s="35">
        <v>548137727</v>
      </c>
      <c r="O28" s="35">
        <v>1798946281.3199999</v>
      </c>
    </row>
    <row r="29" spans="1:15" s="17" customFormat="1" x14ac:dyDescent="0.25">
      <c r="A29" s="36">
        <v>92</v>
      </c>
      <c r="B29" s="36" t="s">
        <v>52</v>
      </c>
      <c r="C29" s="35">
        <v>5820000000</v>
      </c>
      <c r="D29" s="35">
        <v>0</v>
      </c>
      <c r="E29" s="35">
        <v>0</v>
      </c>
      <c r="F29" s="35">
        <v>0</v>
      </c>
      <c r="G29" s="35">
        <v>0</v>
      </c>
      <c r="H29" s="35">
        <v>5820000000</v>
      </c>
      <c r="I29" s="35">
        <v>5439252335</v>
      </c>
      <c r="J29" s="35">
        <v>0</v>
      </c>
      <c r="K29" s="35">
        <v>5439252335</v>
      </c>
      <c r="L29" s="35">
        <v>380747665</v>
      </c>
      <c r="M29" s="35">
        <v>1087850467</v>
      </c>
      <c r="N29" s="35">
        <v>0</v>
      </c>
      <c r="O29" s="35">
        <v>1087850467</v>
      </c>
    </row>
    <row r="30" spans="1:15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</row>
    <row r="31" spans="1:15" s="87" customFormat="1" x14ac:dyDescent="0.25">
      <c r="A31" s="8">
        <v>94</v>
      </c>
      <c r="B31" s="8" t="s">
        <v>53</v>
      </c>
      <c r="C31" s="9">
        <v>0</v>
      </c>
      <c r="D31" s="9">
        <v>1197083889.4000001</v>
      </c>
      <c r="E31" s="9">
        <v>0</v>
      </c>
      <c r="F31" s="9">
        <v>0</v>
      </c>
      <c r="G31" s="9">
        <v>0</v>
      </c>
      <c r="H31" s="9">
        <v>1197083889.4000001</v>
      </c>
      <c r="I31" s="9">
        <v>0</v>
      </c>
      <c r="J31" s="9">
        <v>0</v>
      </c>
      <c r="K31" s="9">
        <v>0</v>
      </c>
      <c r="L31" s="9">
        <v>1197083889.4000001</v>
      </c>
      <c r="M31" s="9">
        <v>0</v>
      </c>
      <c r="N31" s="9">
        <v>0</v>
      </c>
      <c r="O31" s="9">
        <v>0</v>
      </c>
    </row>
    <row r="35" spans="8:8" x14ac:dyDescent="0.25">
      <c r="H35" s="2"/>
    </row>
  </sheetData>
  <mergeCells count="2">
    <mergeCell ref="A1:O1"/>
    <mergeCell ref="A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workbookViewId="0">
      <selection activeCell="A8" sqref="A8"/>
    </sheetView>
  </sheetViews>
  <sheetFormatPr baseColWidth="10" defaultColWidth="19.7109375" defaultRowHeight="15" x14ac:dyDescent="0.2"/>
  <cols>
    <col min="1" max="1" width="9.7109375" style="101" customWidth="1"/>
    <col min="2" max="2" width="34" style="101" customWidth="1"/>
    <col min="3" max="3" width="18.7109375" style="124" customWidth="1"/>
    <col min="4" max="4" width="17.28515625" style="124" customWidth="1"/>
    <col min="5" max="5" width="16.7109375" style="124" customWidth="1"/>
    <col min="6" max="6" width="16.85546875" style="124" customWidth="1"/>
    <col min="7" max="7" width="16.7109375" style="124" customWidth="1"/>
    <col min="8" max="8" width="18.140625" style="124" customWidth="1"/>
    <col min="9" max="9" width="16.7109375" style="124" customWidth="1"/>
    <col min="10" max="10" width="18.140625" style="124" customWidth="1"/>
    <col min="11" max="11" width="17.140625" style="124" customWidth="1"/>
    <col min="12" max="12" width="17.7109375" style="124" customWidth="1"/>
    <col min="13" max="13" width="16.28515625" style="124" customWidth="1"/>
    <col min="14" max="14" width="16.42578125" style="124" customWidth="1"/>
    <col min="15" max="15" width="17.42578125" style="124" customWidth="1"/>
    <col min="16" max="25" width="24.5703125" style="100" customWidth="1"/>
    <col min="26" max="16384" width="19.7109375" style="101"/>
  </cols>
  <sheetData>
    <row r="1" spans="1:25" ht="19.5" customHeight="1" x14ac:dyDescent="0.3">
      <c r="A1" s="127" t="s">
        <v>70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/>
    </row>
    <row r="2" spans="1:25" s="102" customFormat="1" ht="19.5" customHeight="1" x14ac:dyDescent="0.3">
      <c r="A2" s="127" t="s">
        <v>71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99"/>
      <c r="R2" s="99"/>
      <c r="S2" s="99"/>
      <c r="T2" s="99"/>
      <c r="U2" s="99"/>
      <c r="V2" s="99"/>
      <c r="W2" s="99"/>
      <c r="X2" s="99"/>
      <c r="Y2" s="99"/>
    </row>
    <row r="3" spans="1:25" ht="19.5" customHeight="1" x14ac:dyDescent="0.25">
      <c r="A3" s="96"/>
      <c r="B3" s="96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25" s="110" customFormat="1" ht="47.25" customHeight="1" x14ac:dyDescent="0.2">
      <c r="A4" s="104" t="s">
        <v>1</v>
      </c>
      <c r="B4" s="104" t="s">
        <v>2</v>
      </c>
      <c r="C4" s="105" t="s">
        <v>19</v>
      </c>
      <c r="D4" s="105" t="s">
        <v>43</v>
      </c>
      <c r="E4" s="133" t="s">
        <v>44</v>
      </c>
      <c r="F4" s="105" t="s">
        <v>48</v>
      </c>
      <c r="G4" s="105" t="s">
        <v>49</v>
      </c>
      <c r="H4" s="106" t="s">
        <v>20</v>
      </c>
      <c r="I4" s="107" t="s">
        <v>72</v>
      </c>
      <c r="J4" s="107" t="s">
        <v>73</v>
      </c>
      <c r="K4" s="107" t="s">
        <v>66</v>
      </c>
      <c r="L4" s="105" t="s">
        <v>22</v>
      </c>
      <c r="M4" s="108" t="s">
        <v>74</v>
      </c>
      <c r="N4" s="108" t="s">
        <v>75</v>
      </c>
      <c r="O4" s="108" t="s">
        <v>69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</row>
    <row r="5" spans="1:25" ht="19.5" customHeight="1" x14ac:dyDescent="0.25">
      <c r="A5" s="130">
        <v>0</v>
      </c>
      <c r="B5" s="130" t="s">
        <v>24</v>
      </c>
      <c r="C5" s="131">
        <f>+C6+C11+C15+C20+C25+C29</f>
        <v>60901600459</v>
      </c>
      <c r="D5" s="131">
        <f>+D6+D11+D15+D20+D25+D29</f>
        <v>105097630319.47</v>
      </c>
      <c r="E5" s="131">
        <f>+E6+E11+E15+E20+E25+E29</f>
        <v>352007580.25</v>
      </c>
      <c r="F5" s="132">
        <f>+F6+F11+F15+F20+F25+F29</f>
        <v>12266815724</v>
      </c>
      <c r="G5" s="132">
        <f>+G6+G11+G15+G20+G25+G29</f>
        <v>-12266815724</v>
      </c>
      <c r="H5" s="131">
        <f>+H6+H11+H15+H20+H25+H29</f>
        <v>165647223198.22</v>
      </c>
      <c r="I5" s="131">
        <f>+I6+I11+I15+I20+I25+I29</f>
        <v>34690521489.669998</v>
      </c>
      <c r="J5" s="131">
        <f>+J6+J11+J15+J20+J25+J29</f>
        <v>12237969223.25</v>
      </c>
      <c r="K5" s="131">
        <f>+K6+K11+K15+K20+K25+K29</f>
        <v>46928490712.919998</v>
      </c>
      <c r="L5" s="131">
        <f>+L6+L11+L15+L20+L25+L29</f>
        <v>118718732485.30002</v>
      </c>
      <c r="M5" s="131">
        <f>+M6+M11+M15+M20+M25+M29</f>
        <v>9464887216.6399994</v>
      </c>
      <c r="N5" s="131">
        <f>+N6+N11+N15+N20+N25+N29</f>
        <v>12346233194.690001</v>
      </c>
      <c r="O5" s="131">
        <f>+O6+O11+O15+O20+O25+O29</f>
        <v>21811120411.330002</v>
      </c>
    </row>
    <row r="6" spans="1:25" ht="19.5" customHeight="1" x14ac:dyDescent="0.25">
      <c r="A6" s="25">
        <v>5</v>
      </c>
      <c r="B6" s="25" t="s">
        <v>25</v>
      </c>
      <c r="C6" s="26">
        <f>+C7+C8+C9</f>
        <v>8130395720</v>
      </c>
      <c r="D6" s="26">
        <f>+D7+D8+D9</f>
        <v>0</v>
      </c>
      <c r="E6" s="26">
        <f>+E7+E8+E9</f>
        <v>0</v>
      </c>
      <c r="F6" s="26">
        <f>+F7+F8+F9</f>
        <v>907646648</v>
      </c>
      <c r="G6" s="26">
        <f>+G7+G8+G9</f>
        <v>-907646648</v>
      </c>
      <c r="H6" s="26">
        <f>+H7+H8+H9</f>
        <v>8130395720</v>
      </c>
      <c r="I6" s="26">
        <f>+I7+I8+I9</f>
        <v>5037972684.9300003</v>
      </c>
      <c r="J6" s="26">
        <f>+J7+J8+J9</f>
        <v>1077128890</v>
      </c>
      <c r="K6" s="26">
        <f>+K7+K8+K9</f>
        <v>6115101574.9300003</v>
      </c>
      <c r="L6" s="26">
        <f>+L7+L8+L9</f>
        <v>2015294145.0699999</v>
      </c>
      <c r="M6" s="26">
        <f>+M7+M8+M9</f>
        <v>3042871850.9299998</v>
      </c>
      <c r="N6" s="26">
        <f>+N7+N8+N9</f>
        <v>1717554799.4400001</v>
      </c>
      <c r="O6" s="26">
        <f>+O7+O8+O9</f>
        <v>4760426650.3699999</v>
      </c>
    </row>
    <row r="7" spans="1:25" ht="19.5" customHeight="1" x14ac:dyDescent="0.2">
      <c r="A7" s="27">
        <v>51</v>
      </c>
      <c r="B7" s="28" t="s">
        <v>26</v>
      </c>
      <c r="C7" s="28">
        <v>5157436222</v>
      </c>
      <c r="D7" s="28">
        <v>0</v>
      </c>
      <c r="E7" s="28">
        <v>0</v>
      </c>
      <c r="F7" s="28">
        <v>811756000</v>
      </c>
      <c r="G7" s="28">
        <v>-288907415</v>
      </c>
      <c r="H7" s="28">
        <v>5680284807</v>
      </c>
      <c r="I7" s="28">
        <v>3517826973</v>
      </c>
      <c r="J7" s="28">
        <v>813712218</v>
      </c>
      <c r="K7" s="28">
        <v>4331539191</v>
      </c>
      <c r="L7" s="28">
        <v>1348745616</v>
      </c>
      <c r="M7" s="28">
        <v>2039938506</v>
      </c>
      <c r="N7" s="28">
        <v>1340373632</v>
      </c>
      <c r="O7" s="28">
        <v>3380312138</v>
      </c>
    </row>
    <row r="8" spans="1:25" s="110" customFormat="1" ht="19.5" customHeight="1" x14ac:dyDescent="0.2">
      <c r="A8" s="125">
        <v>52</v>
      </c>
      <c r="B8" s="125" t="s">
        <v>50</v>
      </c>
      <c r="C8" s="126">
        <v>2325358276</v>
      </c>
      <c r="D8" s="126">
        <v>0</v>
      </c>
      <c r="E8" s="126">
        <v>0</v>
      </c>
      <c r="F8" s="126">
        <v>94700000</v>
      </c>
      <c r="G8" s="126">
        <v>-618739233</v>
      </c>
      <c r="H8" s="126">
        <v>1801319043</v>
      </c>
      <c r="I8" s="126">
        <v>1155807460.77</v>
      </c>
      <c r="J8" s="126">
        <v>253237199</v>
      </c>
      <c r="K8" s="126">
        <v>1409044659.77</v>
      </c>
      <c r="L8" s="126">
        <v>392274383.23000002</v>
      </c>
      <c r="M8" s="126">
        <v>638595093.76999998</v>
      </c>
      <c r="N8" s="126">
        <v>367001694.44</v>
      </c>
      <c r="O8" s="126">
        <v>1005596788.21</v>
      </c>
      <c r="P8" s="109"/>
      <c r="Q8" s="109"/>
      <c r="R8" s="109"/>
      <c r="S8" s="109"/>
      <c r="T8" s="109"/>
      <c r="U8" s="109"/>
      <c r="V8" s="109"/>
      <c r="W8" s="109"/>
      <c r="X8" s="109"/>
      <c r="Y8" s="109"/>
    </row>
    <row r="9" spans="1:25" ht="19.5" customHeight="1" x14ac:dyDescent="0.2">
      <c r="A9" s="27">
        <v>53</v>
      </c>
      <c r="B9" s="27" t="s">
        <v>27</v>
      </c>
      <c r="C9" s="28">
        <v>647601222</v>
      </c>
      <c r="D9" s="28">
        <v>0</v>
      </c>
      <c r="E9" s="28">
        <v>0</v>
      </c>
      <c r="F9" s="28">
        <v>1190648</v>
      </c>
      <c r="G9" s="28">
        <v>0</v>
      </c>
      <c r="H9" s="28">
        <v>648791870</v>
      </c>
      <c r="I9" s="28">
        <v>364338251.16000003</v>
      </c>
      <c r="J9" s="28">
        <v>10179473</v>
      </c>
      <c r="K9" s="28">
        <v>374517724.16000003</v>
      </c>
      <c r="L9" s="28">
        <v>274274145.83999997</v>
      </c>
      <c r="M9" s="28">
        <v>364338251.16000003</v>
      </c>
      <c r="N9" s="28">
        <v>10179473</v>
      </c>
      <c r="O9" s="28">
        <v>374517724.16000003</v>
      </c>
    </row>
    <row r="10" spans="1:25" ht="19.5" customHeight="1" x14ac:dyDescent="0.2">
      <c r="A10" s="27"/>
      <c r="B10" s="27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1:25" ht="19.5" customHeight="1" x14ac:dyDescent="0.25">
      <c r="A11" s="31">
        <v>6</v>
      </c>
      <c r="B11" s="31" t="s">
        <v>28</v>
      </c>
      <c r="C11" s="129">
        <f>+C12+C13</f>
        <v>5867740284</v>
      </c>
      <c r="D11" s="129">
        <f t="shared" ref="D11:O11" si="0">+D12+D13</f>
        <v>4033986171</v>
      </c>
      <c r="E11" s="129">
        <f t="shared" si="0"/>
        <v>0</v>
      </c>
      <c r="F11" s="129">
        <f t="shared" si="0"/>
        <v>2691978792</v>
      </c>
      <c r="G11" s="129">
        <f t="shared" si="0"/>
        <v>-2691978792</v>
      </c>
      <c r="H11" s="129">
        <f t="shared" si="0"/>
        <v>9901726455</v>
      </c>
      <c r="I11" s="129">
        <f t="shared" si="0"/>
        <v>2178104141</v>
      </c>
      <c r="J11" s="129">
        <f t="shared" si="0"/>
        <v>3649657918</v>
      </c>
      <c r="K11" s="129">
        <f t="shared" si="0"/>
        <v>5827762059</v>
      </c>
      <c r="L11" s="129">
        <f t="shared" si="0"/>
        <v>4073964396</v>
      </c>
      <c r="M11" s="129">
        <f t="shared" si="0"/>
        <v>658179452</v>
      </c>
      <c r="N11" s="129">
        <f t="shared" si="0"/>
        <v>1317298650</v>
      </c>
      <c r="O11" s="129">
        <f t="shared" si="0"/>
        <v>1975478102</v>
      </c>
    </row>
    <row r="12" spans="1:25" ht="19.5" customHeight="1" x14ac:dyDescent="0.2">
      <c r="A12" s="114">
        <v>611</v>
      </c>
      <c r="B12" s="28" t="s">
        <v>29</v>
      </c>
      <c r="C12" s="28">
        <v>5611945066</v>
      </c>
      <c r="D12" s="28">
        <v>4033986171</v>
      </c>
      <c r="E12" s="28">
        <v>0</v>
      </c>
      <c r="F12" s="28">
        <v>2681778792</v>
      </c>
      <c r="G12" s="28">
        <v>-2548410713</v>
      </c>
      <c r="H12" s="28">
        <v>9779299316</v>
      </c>
      <c r="I12" s="28">
        <v>2070816277</v>
      </c>
      <c r="J12" s="28">
        <v>3634518643</v>
      </c>
      <c r="K12" s="28">
        <v>5705334920</v>
      </c>
      <c r="L12" s="28">
        <v>4073964396</v>
      </c>
      <c r="M12" s="28">
        <v>650505928</v>
      </c>
      <c r="N12" s="28">
        <v>1293012302</v>
      </c>
      <c r="O12" s="28">
        <v>1943518230</v>
      </c>
    </row>
    <row r="13" spans="1:25" ht="19.5" customHeight="1" x14ac:dyDescent="0.2">
      <c r="A13" s="114">
        <v>612</v>
      </c>
      <c r="B13" s="28" t="s">
        <v>30</v>
      </c>
      <c r="C13" s="28">
        <v>255795218</v>
      </c>
      <c r="D13" s="28">
        <v>0</v>
      </c>
      <c r="E13" s="28">
        <v>0</v>
      </c>
      <c r="F13" s="28">
        <v>10200000</v>
      </c>
      <c r="G13" s="28">
        <v>-143568079</v>
      </c>
      <c r="H13" s="28">
        <v>122427139</v>
      </c>
      <c r="I13" s="28">
        <v>107287864</v>
      </c>
      <c r="J13" s="28">
        <v>15139275</v>
      </c>
      <c r="K13" s="28">
        <v>122427139</v>
      </c>
      <c r="L13" s="28">
        <v>0</v>
      </c>
      <c r="M13" s="28">
        <v>7673524</v>
      </c>
      <c r="N13" s="28">
        <v>24286348</v>
      </c>
      <c r="O13" s="28">
        <v>31959872</v>
      </c>
    </row>
    <row r="14" spans="1:25" ht="19.5" customHeight="1" x14ac:dyDescent="0.2">
      <c r="A14" s="114"/>
      <c r="B14" s="27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</row>
    <row r="15" spans="1:25" ht="19.5" customHeight="1" x14ac:dyDescent="0.2">
      <c r="A15" s="29">
        <v>7</v>
      </c>
      <c r="B15" s="29" t="s">
        <v>31</v>
      </c>
      <c r="C15" s="30">
        <f>+C16+C17+C18</f>
        <v>3095452492</v>
      </c>
      <c r="D15" s="30">
        <f t="shared" ref="D15:O15" si="1">+D16+D17+D18</f>
        <v>0</v>
      </c>
      <c r="E15" s="30">
        <f t="shared" si="1"/>
        <v>0</v>
      </c>
      <c r="F15" s="30">
        <f t="shared" si="1"/>
        <v>0</v>
      </c>
      <c r="G15" s="30">
        <f t="shared" si="1"/>
        <v>0</v>
      </c>
      <c r="H15" s="30">
        <f t="shared" si="1"/>
        <v>3095452492</v>
      </c>
      <c r="I15" s="30">
        <f t="shared" si="1"/>
        <v>29779129</v>
      </c>
      <c r="J15" s="30">
        <f t="shared" si="1"/>
        <v>1950000</v>
      </c>
      <c r="K15" s="30">
        <f t="shared" si="1"/>
        <v>31729129</v>
      </c>
      <c r="L15" s="30">
        <f t="shared" si="1"/>
        <v>3063723363</v>
      </c>
      <c r="M15" s="30">
        <f t="shared" si="1"/>
        <v>29779129</v>
      </c>
      <c r="N15" s="30">
        <f t="shared" si="1"/>
        <v>1950000</v>
      </c>
      <c r="O15" s="30">
        <f t="shared" si="1"/>
        <v>31729129</v>
      </c>
    </row>
    <row r="16" spans="1:25" ht="19.5" customHeight="1" x14ac:dyDescent="0.2">
      <c r="A16" s="27">
        <v>711</v>
      </c>
      <c r="B16" s="27" t="s">
        <v>32</v>
      </c>
      <c r="C16" s="113">
        <v>160000000</v>
      </c>
      <c r="D16" s="113">
        <v>0</v>
      </c>
      <c r="E16" s="113">
        <v>0</v>
      </c>
      <c r="F16" s="113">
        <v>0</v>
      </c>
      <c r="G16" s="113">
        <v>0</v>
      </c>
      <c r="H16" s="113">
        <v>160000000</v>
      </c>
      <c r="I16" s="113">
        <v>2530100</v>
      </c>
      <c r="J16" s="113">
        <v>1950000</v>
      </c>
      <c r="K16" s="113">
        <v>4480100</v>
      </c>
      <c r="L16" s="113">
        <v>155519900</v>
      </c>
      <c r="M16" s="113">
        <v>2530100</v>
      </c>
      <c r="N16" s="113">
        <v>1950000</v>
      </c>
      <c r="O16" s="113">
        <v>4480100</v>
      </c>
    </row>
    <row r="17" spans="1:25" ht="19.5" customHeight="1" x14ac:dyDescent="0.2">
      <c r="A17" s="27">
        <v>712</v>
      </c>
      <c r="B17" s="27" t="s">
        <v>33</v>
      </c>
      <c r="C17" s="113">
        <v>150000000</v>
      </c>
      <c r="D17" s="113">
        <v>0</v>
      </c>
      <c r="E17" s="113">
        <v>0</v>
      </c>
      <c r="F17" s="113">
        <v>0</v>
      </c>
      <c r="G17" s="113">
        <v>0</v>
      </c>
      <c r="H17" s="113">
        <v>150000000</v>
      </c>
      <c r="I17" s="113">
        <v>0</v>
      </c>
      <c r="J17" s="113">
        <v>0</v>
      </c>
      <c r="K17" s="113">
        <v>0</v>
      </c>
      <c r="L17" s="113">
        <v>150000000</v>
      </c>
      <c r="M17" s="113">
        <v>0</v>
      </c>
      <c r="N17" s="113">
        <v>0</v>
      </c>
      <c r="O17" s="113">
        <v>0</v>
      </c>
    </row>
    <row r="18" spans="1:25" ht="19.5" customHeight="1" x14ac:dyDescent="0.2">
      <c r="A18" s="27">
        <v>713</v>
      </c>
      <c r="B18" s="27" t="s">
        <v>34</v>
      </c>
      <c r="C18" s="113">
        <v>2785452492</v>
      </c>
      <c r="D18" s="113">
        <v>0</v>
      </c>
      <c r="E18" s="113">
        <v>0</v>
      </c>
      <c r="F18" s="113">
        <v>0</v>
      </c>
      <c r="G18" s="113">
        <v>0</v>
      </c>
      <c r="H18" s="113">
        <v>2785452492</v>
      </c>
      <c r="I18" s="113">
        <v>27249029</v>
      </c>
      <c r="J18" s="113">
        <v>0</v>
      </c>
      <c r="K18" s="113">
        <v>27249029</v>
      </c>
      <c r="L18" s="113">
        <v>2758203463</v>
      </c>
      <c r="M18" s="113">
        <v>27249029</v>
      </c>
      <c r="N18" s="113">
        <v>0</v>
      </c>
      <c r="O18" s="113">
        <v>27249029</v>
      </c>
    </row>
    <row r="19" spans="1:25" ht="19.5" customHeight="1" x14ac:dyDescent="0.2">
      <c r="A19" s="27"/>
      <c r="B19" s="27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25" ht="19.5" customHeight="1" x14ac:dyDescent="0.2">
      <c r="A20" s="29">
        <v>8</v>
      </c>
      <c r="B20" s="29" t="s">
        <v>35</v>
      </c>
      <c r="C20" s="30">
        <f>+C21+C22+C23</f>
        <v>13226306458</v>
      </c>
      <c r="D20" s="30">
        <f t="shared" ref="D20:O20" si="2">+D21+D22+D23</f>
        <v>6088612075.6400003</v>
      </c>
      <c r="E20" s="30">
        <f t="shared" si="2"/>
        <v>352007580.25</v>
      </c>
      <c r="F20" s="30">
        <f t="shared" si="2"/>
        <v>0</v>
      </c>
      <c r="G20" s="30">
        <f t="shared" si="2"/>
        <v>0</v>
      </c>
      <c r="H20" s="30">
        <f t="shared" si="2"/>
        <v>18962910953.389999</v>
      </c>
      <c r="I20" s="30">
        <f t="shared" si="2"/>
        <v>10598483252.84</v>
      </c>
      <c r="J20" s="30">
        <f t="shared" si="2"/>
        <v>2711711079.25</v>
      </c>
      <c r="K20" s="30">
        <f t="shared" si="2"/>
        <v>13310194332.09</v>
      </c>
      <c r="L20" s="30">
        <f t="shared" si="2"/>
        <v>5652716621.3000021</v>
      </c>
      <c r="M20" s="30">
        <f t="shared" si="2"/>
        <v>2847260036.3900003</v>
      </c>
      <c r="N20" s="30">
        <f t="shared" si="2"/>
        <v>2590042866.75</v>
      </c>
      <c r="O20" s="30">
        <f t="shared" si="2"/>
        <v>5437302903.1400003</v>
      </c>
    </row>
    <row r="21" spans="1:25" ht="19.5" customHeight="1" x14ac:dyDescent="0.2">
      <c r="A21" s="27">
        <v>81</v>
      </c>
      <c r="B21" s="27" t="s">
        <v>36</v>
      </c>
      <c r="C21" s="113">
        <v>685144234</v>
      </c>
      <c r="D21" s="113">
        <v>1033023233.17</v>
      </c>
      <c r="E21" s="113">
        <v>352007580.25</v>
      </c>
      <c r="F21" s="113">
        <v>0</v>
      </c>
      <c r="G21" s="113">
        <v>0</v>
      </c>
      <c r="H21" s="113">
        <v>1366159886.9200001</v>
      </c>
      <c r="I21" s="113">
        <v>543230978.78999996</v>
      </c>
      <c r="J21" s="113">
        <v>42283938</v>
      </c>
      <c r="K21" s="113">
        <v>585514916.78999996</v>
      </c>
      <c r="L21" s="113">
        <v>780644970.13000011</v>
      </c>
      <c r="M21" s="113">
        <v>367708057.78999996</v>
      </c>
      <c r="N21" s="113">
        <v>43959745</v>
      </c>
      <c r="O21" s="113">
        <v>411667802.78999996</v>
      </c>
    </row>
    <row r="22" spans="1:25" ht="19.5" customHeight="1" x14ac:dyDescent="0.2">
      <c r="A22" s="27">
        <v>82</v>
      </c>
      <c r="B22" s="27" t="s">
        <v>37</v>
      </c>
      <c r="C22" s="113">
        <v>75000000</v>
      </c>
      <c r="D22" s="113">
        <v>527760923</v>
      </c>
      <c r="E22" s="113">
        <v>0</v>
      </c>
      <c r="F22" s="113">
        <v>0</v>
      </c>
      <c r="G22" s="113">
        <v>0</v>
      </c>
      <c r="H22" s="113">
        <v>602760923</v>
      </c>
      <c r="I22" s="113">
        <v>602760923</v>
      </c>
      <c r="J22" s="113">
        <v>-32790079</v>
      </c>
      <c r="K22" s="113">
        <v>569970844</v>
      </c>
      <c r="L22" s="113">
        <v>32790079</v>
      </c>
      <c r="M22" s="113">
        <v>349005986</v>
      </c>
      <c r="N22" s="113">
        <v>193464858</v>
      </c>
      <c r="O22" s="113">
        <v>542470844</v>
      </c>
    </row>
    <row r="23" spans="1:25" ht="19.5" customHeight="1" x14ac:dyDescent="0.2">
      <c r="A23" s="27">
        <v>83</v>
      </c>
      <c r="B23" s="27" t="s">
        <v>38</v>
      </c>
      <c r="C23" s="113">
        <v>12466162224</v>
      </c>
      <c r="D23" s="113">
        <v>4527827919.4700003</v>
      </c>
      <c r="E23" s="113">
        <v>0</v>
      </c>
      <c r="F23" s="113">
        <v>0</v>
      </c>
      <c r="G23" s="113">
        <v>0</v>
      </c>
      <c r="H23" s="113">
        <v>16993990143.470001</v>
      </c>
      <c r="I23" s="113">
        <v>9452491351.0499992</v>
      </c>
      <c r="J23" s="113">
        <v>2702217220.25</v>
      </c>
      <c r="K23" s="113">
        <v>12154708571.299999</v>
      </c>
      <c r="L23" s="113">
        <v>4839281572.170002</v>
      </c>
      <c r="M23" s="113">
        <v>2130545992.6000004</v>
      </c>
      <c r="N23" s="113">
        <v>2352618263.75</v>
      </c>
      <c r="O23" s="113">
        <v>4483164256.3500004</v>
      </c>
    </row>
    <row r="24" spans="1:25" ht="19.5" customHeight="1" x14ac:dyDescent="0.2">
      <c r="A24" s="27"/>
      <c r="B24" s="27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</row>
    <row r="25" spans="1:25" ht="19.5" customHeight="1" x14ac:dyDescent="0.2">
      <c r="A25" s="55">
        <v>10</v>
      </c>
      <c r="B25" s="55" t="s">
        <v>39</v>
      </c>
      <c r="C25" s="56">
        <f>+C26+C27</f>
        <v>30581705505</v>
      </c>
      <c r="D25" s="56">
        <f>+D26+D27</f>
        <v>93777948183.430008</v>
      </c>
      <c r="E25" s="56">
        <f>+E26+E27</f>
        <v>0</v>
      </c>
      <c r="F25" s="56">
        <f>+F26+F27</f>
        <v>8667190284</v>
      </c>
      <c r="G25" s="56">
        <f>+G26+G27</f>
        <v>-8667190284</v>
      </c>
      <c r="H25" s="56">
        <f>+H26+H27</f>
        <v>124359653688.43001</v>
      </c>
      <c r="I25" s="56">
        <f>+I26+I27</f>
        <v>16846182281.9</v>
      </c>
      <c r="J25" s="56">
        <f>+J26+J27</f>
        <v>4797521336</v>
      </c>
      <c r="K25" s="56">
        <f>+K26+K27</f>
        <v>21643703617.900002</v>
      </c>
      <c r="L25" s="56">
        <f>+L26+L27</f>
        <v>102715950070.53001</v>
      </c>
      <c r="M25" s="56">
        <f>+M26+M27</f>
        <v>2886796748.3199997</v>
      </c>
      <c r="N25" s="56">
        <f>+N26+N27</f>
        <v>6719386878.5</v>
      </c>
      <c r="O25" s="56">
        <f>+O26+O27</f>
        <v>9606183626.8199997</v>
      </c>
    </row>
    <row r="26" spans="1:25" ht="19.5" customHeight="1" x14ac:dyDescent="0.2">
      <c r="A26" s="115">
        <v>1001</v>
      </c>
      <c r="B26" s="115" t="s">
        <v>40</v>
      </c>
      <c r="C26" s="116">
        <v>24761705505</v>
      </c>
      <c r="D26" s="116">
        <v>93777948183.430008</v>
      </c>
      <c r="E26" s="116">
        <v>0</v>
      </c>
      <c r="F26" s="116">
        <v>8667190284</v>
      </c>
      <c r="G26" s="116">
        <v>-8667190284</v>
      </c>
      <c r="H26" s="116">
        <v>118539653688.43001</v>
      </c>
      <c r="I26" s="116">
        <v>11406929946.9</v>
      </c>
      <c r="J26" s="116">
        <v>4797521336</v>
      </c>
      <c r="K26" s="116">
        <v>16204451282.9</v>
      </c>
      <c r="L26" s="116">
        <v>102335202405.53001</v>
      </c>
      <c r="M26" s="116">
        <v>1798946281.3199999</v>
      </c>
      <c r="N26" s="116">
        <v>4466864693.5</v>
      </c>
      <c r="O26" s="116">
        <v>6265810974.8199997</v>
      </c>
    </row>
    <row r="27" spans="1:25" ht="19.5" customHeight="1" x14ac:dyDescent="0.2">
      <c r="A27" s="8">
        <v>1002</v>
      </c>
      <c r="B27" s="8" t="s">
        <v>52</v>
      </c>
      <c r="C27" s="117">
        <v>5820000000</v>
      </c>
      <c r="D27" s="9">
        <v>0</v>
      </c>
      <c r="E27" s="9">
        <v>0</v>
      </c>
      <c r="F27" s="9">
        <v>0</v>
      </c>
      <c r="G27" s="9">
        <v>0</v>
      </c>
      <c r="H27" s="9">
        <v>5820000000</v>
      </c>
      <c r="I27" s="9">
        <v>5439252335</v>
      </c>
      <c r="J27" s="9">
        <v>0</v>
      </c>
      <c r="K27" s="9">
        <v>5439252335</v>
      </c>
      <c r="L27" s="9">
        <v>380747665</v>
      </c>
      <c r="M27" s="9">
        <v>1087850467</v>
      </c>
      <c r="N27" s="9">
        <v>2252522185</v>
      </c>
      <c r="O27" s="9">
        <v>3340372652</v>
      </c>
    </row>
    <row r="28" spans="1:25" ht="19.5" customHeight="1" x14ac:dyDescent="0.2">
      <c r="A28" s="36"/>
      <c r="B28" s="36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</row>
    <row r="29" spans="1:25" s="112" customFormat="1" ht="19.5" customHeight="1" x14ac:dyDescent="0.25">
      <c r="A29" s="8">
        <v>94</v>
      </c>
      <c r="B29" s="8" t="s">
        <v>53</v>
      </c>
      <c r="C29" s="119">
        <v>0</v>
      </c>
      <c r="D29" s="119">
        <v>1197083889.4000001</v>
      </c>
      <c r="E29" s="119">
        <v>0</v>
      </c>
      <c r="F29" s="119">
        <v>0</v>
      </c>
      <c r="G29" s="119">
        <v>0</v>
      </c>
      <c r="H29" s="119">
        <v>1197083889.4000001</v>
      </c>
      <c r="I29" s="119">
        <v>0</v>
      </c>
      <c r="J29" s="119">
        <v>0</v>
      </c>
      <c r="K29" s="119">
        <v>0</v>
      </c>
      <c r="L29" s="119">
        <v>1197083889.4000001</v>
      </c>
      <c r="M29" s="119">
        <v>0</v>
      </c>
      <c r="N29" s="119">
        <v>0</v>
      </c>
      <c r="O29" s="119">
        <v>0</v>
      </c>
      <c r="P29" s="111"/>
      <c r="Q29" s="111"/>
      <c r="R29" s="111"/>
      <c r="S29" s="111"/>
      <c r="T29" s="111"/>
      <c r="U29" s="111"/>
      <c r="V29" s="111"/>
      <c r="W29" s="111"/>
      <c r="X29" s="111"/>
      <c r="Y29" s="111"/>
    </row>
    <row r="30" spans="1:25" s="123" customFormat="1" ht="19.5" customHeight="1" x14ac:dyDescent="0.2">
      <c r="A30" s="120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s="123" customFormat="1" ht="19.5" customHeight="1" x14ac:dyDescent="0.2">
      <c r="A31" s="120"/>
      <c r="B31" s="120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s="123" customFormat="1" ht="19.5" customHeight="1" x14ac:dyDescent="0.2">
      <c r="A32" s="120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s="123" customFormat="1" ht="19.5" customHeight="1" x14ac:dyDescent="0.2">
      <c r="A33" s="120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s="123" customFormat="1" ht="19.5" customHeight="1" x14ac:dyDescent="0.2">
      <c r="A34" s="120"/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</sheetData>
  <mergeCells count="2">
    <mergeCell ref="A1:O1"/>
    <mergeCell ref="A2:P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abSelected="1" workbookViewId="0">
      <selection activeCell="F19" sqref="F19"/>
    </sheetView>
  </sheetViews>
  <sheetFormatPr baseColWidth="10" defaultRowHeight="15" x14ac:dyDescent="0.25"/>
  <cols>
    <col min="1" max="1" width="7.140625" customWidth="1"/>
    <col min="2" max="2" width="36.5703125" customWidth="1"/>
    <col min="3" max="3" width="16.140625" style="2" customWidth="1"/>
    <col min="4" max="4" width="17.7109375" style="2" customWidth="1"/>
    <col min="5" max="5" width="14.28515625" style="2" customWidth="1"/>
    <col min="6" max="6" width="18.7109375" style="2" customWidth="1"/>
    <col min="7" max="7" width="16.42578125" style="2" bestFit="1" customWidth="1"/>
    <col min="8" max="8" width="15.7109375" style="2" customWidth="1"/>
    <col min="9" max="9" width="16.42578125" style="2" bestFit="1" customWidth="1"/>
    <col min="10" max="10" width="16.140625" style="2" customWidth="1"/>
    <col min="11" max="11" width="15.7109375" style="2" customWidth="1"/>
    <col min="12" max="12" width="16.140625" style="2" customWidth="1"/>
    <col min="13" max="13" width="16.28515625" style="2" customWidth="1"/>
    <col min="14" max="14" width="16.5703125" style="2" customWidth="1"/>
  </cols>
  <sheetData>
    <row r="1" spans="1:41" ht="21" customHeight="1" x14ac:dyDescent="0.25">
      <c r="A1" s="98" t="s">
        <v>70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</row>
    <row r="2" spans="1:41" ht="18" customHeight="1" x14ac:dyDescent="0.25">
      <c r="A2" s="98" t="s">
        <v>76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</row>
    <row r="3" spans="1:41" s="70" customFormat="1" ht="19.5" customHeight="1" x14ac:dyDescent="0.2">
      <c r="A3" s="69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</row>
    <row r="4" spans="1:41" ht="36.75" customHeight="1" x14ac:dyDescent="0.25">
      <c r="A4" s="73" t="s">
        <v>1</v>
      </c>
      <c r="B4" s="74" t="s">
        <v>2</v>
      </c>
      <c r="C4" s="4" t="s">
        <v>56</v>
      </c>
      <c r="D4" s="4" t="s">
        <v>43</v>
      </c>
      <c r="E4" s="4" t="s">
        <v>44</v>
      </c>
      <c r="F4" s="4" t="s">
        <v>3</v>
      </c>
      <c r="G4" s="75" t="s">
        <v>77</v>
      </c>
      <c r="H4" s="75" t="s">
        <v>78</v>
      </c>
      <c r="I4" s="75" t="s">
        <v>4</v>
      </c>
      <c r="J4" s="76" t="s">
        <v>79</v>
      </c>
      <c r="K4" s="76" t="s">
        <v>80</v>
      </c>
      <c r="L4" s="76" t="s">
        <v>5</v>
      </c>
      <c r="M4" s="77" t="s">
        <v>6</v>
      </c>
      <c r="N4" s="4" t="s">
        <v>7</v>
      </c>
      <c r="O4" s="78"/>
      <c r="P4" s="68"/>
      <c r="Q4" s="7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41" s="7" customFormat="1" ht="16.5" customHeight="1" x14ac:dyDescent="0.25">
      <c r="A5" s="5">
        <v>1</v>
      </c>
      <c r="B5" s="5" t="s">
        <v>8</v>
      </c>
      <c r="C5" s="6">
        <f>+C7+C9+C15+C19</f>
        <v>60901600459</v>
      </c>
      <c r="D5" s="6">
        <f>+D7+D9+D15+D19</f>
        <v>105097630319.47002</v>
      </c>
      <c r="E5" s="6">
        <f>+E7+E9+E15+E19</f>
        <v>352007580.25001299</v>
      </c>
      <c r="F5" s="6">
        <f>+F7+F9+F15+F19</f>
        <v>165647223198.22</v>
      </c>
      <c r="G5" s="6">
        <f>+G7+G9+G15+G19</f>
        <v>59338084576.639999</v>
      </c>
      <c r="H5" s="6">
        <f>+H7+H9+H15+H19</f>
        <v>13017014395.700008</v>
      </c>
      <c r="I5" s="6">
        <f>+I7+I9+I15+I19</f>
        <v>72355098972.340012</v>
      </c>
      <c r="J5" s="6">
        <f>+J7+J9+J15+J19</f>
        <v>58672455867.240005</v>
      </c>
      <c r="K5" s="6">
        <f>+K7+K9+K15+K19</f>
        <v>12754647162.960007</v>
      </c>
      <c r="L5" s="6">
        <f>+L7+L9+L15+L19</f>
        <v>71427103030.200012</v>
      </c>
      <c r="M5" s="6">
        <f>+M7+M9+M15+M19</f>
        <v>93292124225.879974</v>
      </c>
      <c r="N5" s="6">
        <f>+N7+N9+N15+N19</f>
        <v>927995942.13999939</v>
      </c>
      <c r="O5" s="134"/>
      <c r="P5" s="34"/>
      <c r="Q5" s="34"/>
    </row>
    <row r="6" spans="1:41" x14ac:dyDescent="0.25">
      <c r="A6" s="93"/>
      <c r="B6" s="9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41" x14ac:dyDescent="0.25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0</v>
      </c>
      <c r="I7" s="11">
        <v>19309958726.040001</v>
      </c>
      <c r="J7" s="11">
        <v>19309958726.040001</v>
      </c>
      <c r="K7" s="11">
        <v>0</v>
      </c>
      <c r="L7" s="11">
        <v>19309958726.040001</v>
      </c>
      <c r="M7" s="82"/>
      <c r="N7" s="82"/>
    </row>
    <row r="8" spans="1:41" x14ac:dyDescent="0.25">
      <c r="A8" s="135"/>
      <c r="B8" s="135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41" x14ac:dyDescent="0.25">
      <c r="A9" s="31">
        <v>2</v>
      </c>
      <c r="B9" s="31" t="s">
        <v>11</v>
      </c>
      <c r="C9" s="129">
        <f>+C10+C11+C12+C13</f>
        <v>17893392402</v>
      </c>
      <c r="D9" s="129">
        <f t="shared" ref="D9:N9" si="0">+D10+D11+D12+D13</f>
        <v>4420837771.0000019</v>
      </c>
      <c r="E9" s="129">
        <f t="shared" si="0"/>
        <v>352007580.25000298</v>
      </c>
      <c r="F9" s="129">
        <f t="shared" si="0"/>
        <v>21962222592.75</v>
      </c>
      <c r="G9" s="129">
        <f t="shared" si="0"/>
        <v>5476790002.1499987</v>
      </c>
      <c r="H9" s="129">
        <f t="shared" si="0"/>
        <v>5874279496.7400007</v>
      </c>
      <c r="I9" s="129">
        <f t="shared" si="0"/>
        <v>11351069498.889999</v>
      </c>
      <c r="J9" s="129">
        <f t="shared" si="0"/>
        <v>4811161292.75</v>
      </c>
      <c r="K9" s="129">
        <f t="shared" si="0"/>
        <v>5611912264.000001</v>
      </c>
      <c r="L9" s="129">
        <f t="shared" si="0"/>
        <v>10423073556.75</v>
      </c>
      <c r="M9" s="129">
        <f t="shared" si="0"/>
        <v>10611153093.860001</v>
      </c>
      <c r="N9" s="129">
        <f t="shared" si="0"/>
        <v>927995942.13999939</v>
      </c>
    </row>
    <row r="10" spans="1:41" s="32" customFormat="1" ht="12.75" x14ac:dyDescent="0.2">
      <c r="A10" s="27">
        <v>21</v>
      </c>
      <c r="B10" s="27" t="s">
        <v>12</v>
      </c>
      <c r="C10" s="28">
        <v>14574159664</v>
      </c>
      <c r="D10" s="28">
        <v>4033986171</v>
      </c>
      <c r="E10" s="28">
        <v>9.9999999999999995E-7</v>
      </c>
      <c r="F10" s="28">
        <v>18608145835</v>
      </c>
      <c r="G10" s="28">
        <v>3827738948.999999</v>
      </c>
      <c r="H10" s="28">
        <v>5165617415.1399994</v>
      </c>
      <c r="I10" s="28">
        <v>8993356364.1399994</v>
      </c>
      <c r="J10" s="28">
        <v>3235663167</v>
      </c>
      <c r="K10" s="28">
        <v>4904080872</v>
      </c>
      <c r="L10" s="28">
        <v>8139744039</v>
      </c>
      <c r="M10" s="28">
        <v>9614789470.8600006</v>
      </c>
      <c r="N10" s="28">
        <v>853612325.13999939</v>
      </c>
    </row>
    <row r="11" spans="1:41" s="32" customFormat="1" ht="12.75" x14ac:dyDescent="0.2">
      <c r="A11" s="27">
        <v>22</v>
      </c>
      <c r="B11" s="27" t="s">
        <v>13</v>
      </c>
      <c r="C11" s="28">
        <v>7127241</v>
      </c>
      <c r="D11" s="28">
        <v>9.9999999999999995E-7</v>
      </c>
      <c r="E11" s="28">
        <v>9.9999999999999995E-7</v>
      </c>
      <c r="F11" s="28">
        <v>7127241</v>
      </c>
      <c r="G11" s="28">
        <v>11367464</v>
      </c>
      <c r="H11" s="28">
        <v>3110131</v>
      </c>
      <c r="I11" s="28">
        <v>14477595</v>
      </c>
      <c r="J11" s="28">
        <v>9853524</v>
      </c>
      <c r="K11" s="28">
        <v>2279441</v>
      </c>
      <c r="L11" s="28">
        <v>12132965</v>
      </c>
      <c r="M11" s="28">
        <v>-7350354</v>
      </c>
      <c r="N11" s="28">
        <v>2344630</v>
      </c>
    </row>
    <row r="12" spans="1:41" s="32" customFormat="1" ht="12.75" x14ac:dyDescent="0.2">
      <c r="A12" s="27">
        <v>23</v>
      </c>
      <c r="B12" s="27" t="s">
        <v>14</v>
      </c>
      <c r="C12" s="28">
        <v>2496913400</v>
      </c>
      <c r="D12" s="28">
        <v>9.9999999999999995E-7</v>
      </c>
      <c r="E12" s="28">
        <v>9.9999999999999995E-7</v>
      </c>
      <c r="F12" s="28">
        <v>2496913400</v>
      </c>
      <c r="G12" s="28">
        <v>787647472.39999998</v>
      </c>
      <c r="H12" s="28">
        <v>705551950.5999999</v>
      </c>
      <c r="I12" s="28">
        <v>1493199423</v>
      </c>
      <c r="J12" s="28">
        <v>787647472</v>
      </c>
      <c r="K12" s="28">
        <v>705551951</v>
      </c>
      <c r="L12" s="28">
        <v>1493199423</v>
      </c>
      <c r="M12" s="28">
        <v>1003713977</v>
      </c>
      <c r="N12" s="28">
        <v>0</v>
      </c>
    </row>
    <row r="13" spans="1:41" s="32" customFormat="1" ht="12.75" x14ac:dyDescent="0.2">
      <c r="A13" s="27">
        <v>24</v>
      </c>
      <c r="B13" s="27" t="s">
        <v>15</v>
      </c>
      <c r="C13" s="28">
        <v>815192097</v>
      </c>
      <c r="D13" s="28">
        <v>386851600</v>
      </c>
      <c r="E13" s="28">
        <v>352007580.25</v>
      </c>
      <c r="F13" s="28">
        <v>850036116.75</v>
      </c>
      <c r="G13" s="28">
        <v>850036116.75</v>
      </c>
      <c r="H13" s="28">
        <v>9.9999999999999995E-7</v>
      </c>
      <c r="I13" s="28">
        <v>850036116.75000095</v>
      </c>
      <c r="J13" s="28">
        <v>777997129.75</v>
      </c>
      <c r="K13" s="28">
        <v>9.9999999999999995E-7</v>
      </c>
      <c r="L13" s="28">
        <v>777997129.75000095</v>
      </c>
      <c r="M13" s="28">
        <v>-9.5367431640625E-7</v>
      </c>
      <c r="N13" s="28">
        <v>72038987</v>
      </c>
    </row>
    <row r="14" spans="1:41" x14ac:dyDescent="0.25">
      <c r="A14" s="135"/>
      <c r="B14" s="135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</row>
    <row r="15" spans="1:41" x14ac:dyDescent="0.25">
      <c r="A15" s="137">
        <v>3</v>
      </c>
      <c r="B15" s="137" t="s">
        <v>16</v>
      </c>
      <c r="C15" s="138">
        <v>15388191</v>
      </c>
      <c r="D15" s="138">
        <v>9.9999999999999995E-7</v>
      </c>
      <c r="E15" s="138">
        <v>9.9999999999999995E-7</v>
      </c>
      <c r="F15" s="138">
        <v>15388191</v>
      </c>
      <c r="G15" s="138">
        <v>12882114.550000001</v>
      </c>
      <c r="H15" s="138">
        <v>3007169.9600000004</v>
      </c>
      <c r="I15" s="138">
        <v>15889284.510000002</v>
      </c>
      <c r="J15" s="138">
        <v>12882114.550000001</v>
      </c>
      <c r="K15" s="138">
        <v>3007169.9600000004</v>
      </c>
      <c r="L15" s="138">
        <v>15889284.510000002</v>
      </c>
      <c r="M15" s="138">
        <v>-501093.51000000164</v>
      </c>
      <c r="N15" s="138">
        <v>0</v>
      </c>
    </row>
    <row r="16" spans="1:41" s="32" customFormat="1" ht="12.75" x14ac:dyDescent="0.2">
      <c r="A16" s="27">
        <v>31</v>
      </c>
      <c r="B16" s="27" t="s">
        <v>17</v>
      </c>
      <c r="C16" s="28">
        <v>1000</v>
      </c>
      <c r="D16" s="28">
        <v>9.9999999999999995E-7</v>
      </c>
      <c r="E16" s="28">
        <v>9.9999999999999995E-7</v>
      </c>
      <c r="F16" s="28">
        <v>1000</v>
      </c>
      <c r="G16" s="28">
        <v>9.9999999999999995E-7</v>
      </c>
      <c r="H16" s="28">
        <v>9.9999999999999995E-7</v>
      </c>
      <c r="I16" s="28">
        <v>1.9999999999999999E-6</v>
      </c>
      <c r="J16" s="28">
        <v>9.9999999999999995E-7</v>
      </c>
      <c r="K16" s="28">
        <v>9.9999999999999995E-7</v>
      </c>
      <c r="L16" s="28">
        <v>1.9999999999999999E-6</v>
      </c>
      <c r="M16" s="28">
        <v>999.99999800000001</v>
      </c>
      <c r="N16" s="28">
        <v>0</v>
      </c>
    </row>
    <row r="17" spans="1:14" s="32" customFormat="1" ht="12.75" x14ac:dyDescent="0.2">
      <c r="A17" s="27">
        <v>32</v>
      </c>
      <c r="B17" s="27" t="s">
        <v>18</v>
      </c>
      <c r="C17" s="28">
        <v>15387191</v>
      </c>
      <c r="D17" s="28">
        <v>9.9999999999999995E-7</v>
      </c>
      <c r="E17" s="28">
        <v>9.9999999999999995E-7</v>
      </c>
      <c r="F17" s="28">
        <v>15387191</v>
      </c>
      <c r="G17" s="28">
        <v>12882114.550000001</v>
      </c>
      <c r="H17" s="28">
        <v>3007169.9600000004</v>
      </c>
      <c r="I17" s="28">
        <v>15889284.510000002</v>
      </c>
      <c r="J17" s="28">
        <v>12882114.550000001</v>
      </c>
      <c r="K17" s="28">
        <v>3007169.9600000004</v>
      </c>
      <c r="L17" s="28">
        <v>15889284.510000002</v>
      </c>
      <c r="M17" s="28">
        <v>-502093.51000000164</v>
      </c>
      <c r="N17" s="28">
        <v>0</v>
      </c>
    </row>
    <row r="18" spans="1:14" x14ac:dyDescent="0.25">
      <c r="A18" s="135"/>
      <c r="B18" s="135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</row>
    <row r="19" spans="1:14" s="87" customFormat="1" x14ac:dyDescent="0.25">
      <c r="A19" s="31">
        <v>5</v>
      </c>
      <c r="B19" s="31" t="s">
        <v>61</v>
      </c>
      <c r="C19" s="129">
        <f>+C20+C21</f>
        <v>30581705505</v>
      </c>
      <c r="D19" s="129">
        <f>+D20+D21</f>
        <v>93777948183.430008</v>
      </c>
      <c r="E19" s="129">
        <f>+E20+E21</f>
        <v>9.0000000000000002E-6</v>
      </c>
      <c r="F19" s="129">
        <f>+F20+F21</f>
        <v>124359653688.42999</v>
      </c>
      <c r="G19" s="129">
        <f>+G20+G21</f>
        <v>34538453733.900002</v>
      </c>
      <c r="H19" s="129">
        <f>+H20+H21</f>
        <v>7139727729.0000067</v>
      </c>
      <c r="I19" s="129">
        <f>+I20+I21</f>
        <v>41678181462.900009</v>
      </c>
      <c r="J19" s="129">
        <f>+J20+J21</f>
        <v>34538453733.900002</v>
      </c>
      <c r="K19" s="129">
        <f>+K20+K21</f>
        <v>7139727729.0000067</v>
      </c>
      <c r="L19" s="129">
        <f>+L20+L21</f>
        <v>41678181462.900009</v>
      </c>
      <c r="M19" s="129">
        <f>+M20+M21</f>
        <v>82681472225.529968</v>
      </c>
      <c r="N19" s="129">
        <f>+N20+N21</f>
        <v>0</v>
      </c>
    </row>
    <row r="20" spans="1:14" s="32" customFormat="1" ht="12.75" x14ac:dyDescent="0.2">
      <c r="A20" s="27">
        <v>51</v>
      </c>
      <c r="B20" s="27" t="s">
        <v>81</v>
      </c>
      <c r="C20" s="28">
        <v>24761705505</v>
      </c>
      <c r="D20" s="28">
        <v>93777948183.430008</v>
      </c>
      <c r="E20" s="28">
        <v>7.9999999999999996E-6</v>
      </c>
      <c r="F20" s="28">
        <v>118539653688.42999</v>
      </c>
      <c r="G20" s="28">
        <v>29099201398.900002</v>
      </c>
      <c r="H20" s="28">
        <v>7139727729.0000057</v>
      </c>
      <c r="I20" s="28">
        <v>36238929127.900009</v>
      </c>
      <c r="J20" s="28">
        <v>29099201398.900002</v>
      </c>
      <c r="K20" s="28">
        <v>7139727729.0000057</v>
      </c>
      <c r="L20" s="28">
        <v>36238929127.900009</v>
      </c>
      <c r="M20" s="28">
        <v>82300724560.529968</v>
      </c>
      <c r="N20" s="28">
        <v>0</v>
      </c>
    </row>
    <row r="21" spans="1:14" s="32" customFormat="1" ht="12.75" x14ac:dyDescent="0.2">
      <c r="A21" s="27">
        <v>52</v>
      </c>
      <c r="B21" s="27" t="s">
        <v>47</v>
      </c>
      <c r="C21" s="28">
        <v>5820000000</v>
      </c>
      <c r="D21" s="28">
        <v>9.9999999999999995E-7</v>
      </c>
      <c r="E21" s="28">
        <v>9.9999999999999995E-7</v>
      </c>
      <c r="F21" s="28">
        <v>5820000000</v>
      </c>
      <c r="G21" s="28">
        <v>5439252335</v>
      </c>
      <c r="H21" s="28">
        <v>9.9999999999999995E-7</v>
      </c>
      <c r="I21" s="28">
        <v>5439252335.000001</v>
      </c>
      <c r="J21" s="28">
        <v>5439252335</v>
      </c>
      <c r="K21" s="28">
        <v>9.9999999999999995E-7</v>
      </c>
      <c r="L21" s="28">
        <v>5439252335.000001</v>
      </c>
      <c r="M21" s="28">
        <v>380747664.99999905</v>
      </c>
      <c r="N21" s="28">
        <v>0</v>
      </c>
    </row>
    <row r="22" spans="1:14" x14ac:dyDescent="0.25">
      <c r="A22" s="68"/>
      <c r="B22" s="6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 x14ac:dyDescent="0.25">
      <c r="A23" s="68"/>
      <c r="B23" s="6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</sheetData>
  <mergeCells count="2">
    <mergeCell ref="A1:N1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INGRESOS I. TRIMESTRE</vt:lpstr>
      <vt:lpstr>GASTOS I. TRIMESTRE</vt:lpstr>
      <vt:lpstr>INGRESOS  II SEMESTRE</vt:lpstr>
      <vt:lpstr>GASTOS II SEMESTRE</vt:lpstr>
      <vt:lpstr>GASTOS III TRIMESTRE </vt:lpstr>
      <vt:lpstr>INGRESOS III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</cp:lastModifiedBy>
  <dcterms:created xsi:type="dcterms:W3CDTF">2016-08-23T14:02:44Z</dcterms:created>
  <dcterms:modified xsi:type="dcterms:W3CDTF">2018-11-08T15:50:17Z</dcterms:modified>
</cp:coreProperties>
</file>